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1 - ZRN" sheetId="2" r:id="rId2"/>
    <sheet name="2 - Materiál dodávaný obj..." sheetId="3" r:id="rId3"/>
    <sheet name="3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ZRN'!$C$80:$K$144</definedName>
    <definedName name="_xlnm.Print_Area" localSheetId="1">'1 - ZRN'!$C$68:$J$144</definedName>
    <definedName name="_xlnm.Print_Titles" localSheetId="1">'1 - ZRN'!$80:$80</definedName>
    <definedName name="_xlnm._FilterDatabase" localSheetId="2" hidden="1">'2 - Materiál dodávaný obj...'!$C$78:$K$90</definedName>
    <definedName name="_xlnm.Print_Area" localSheetId="2">'2 - Materiál dodávaný obj...'!$C$66:$J$90</definedName>
    <definedName name="_xlnm.Print_Titles" localSheetId="2">'2 - Materiál dodávaný obj...'!$78:$78</definedName>
    <definedName name="_xlnm._FilterDatabase" localSheetId="3" hidden="1">'3 - VRN'!$C$78:$K$87</definedName>
    <definedName name="_xlnm.Print_Area" localSheetId="3">'3 - VRN'!$C$66:$J$87</definedName>
    <definedName name="_xlnm.Print_Titles" localSheetId="3">'3 - VRN'!$78:$78</definedName>
  </definedNames>
  <calcPr/>
</workbook>
</file>

<file path=xl/calcChain.xml><?xml version="1.0" encoding="utf-8"?>
<calcChain xmlns="http://schemas.openxmlformats.org/spreadsheetml/2006/main">
  <c i="4" l="1" r="R79"/>
  <c r="J37"/>
  <c r="J36"/>
  <c i="1" r="AY57"/>
  <c i="4" r="J35"/>
  <c i="1" r="AX57"/>
  <c i="4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73"/>
  <c r="E7"/>
  <c r="E69"/>
  <c i="3" r="J37"/>
  <c r="J36"/>
  <c i="1" r="AY56"/>
  <c i="3" r="J35"/>
  <c i="1" r="AX56"/>
  <c i="3"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75"/>
  <c r="J14"/>
  <c r="J12"/>
  <c r="J73"/>
  <c r="E7"/>
  <c r="E69"/>
  <c i="2" r="J37"/>
  <c r="J36"/>
  <c i="1" r="AY55"/>
  <c i="2" r="J35"/>
  <c i="1" r="AX55"/>
  <c i="2"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E18"/>
  <c r="F55"/>
  <c r="J17"/>
  <c r="J15"/>
  <c r="E15"/>
  <c r="F54"/>
  <c r="J14"/>
  <c r="J12"/>
  <c r="J75"/>
  <c r="E7"/>
  <c r="E48"/>
  <c i="1" r="L50"/>
  <c r="AM50"/>
  <c r="AM49"/>
  <c r="L49"/>
  <c r="AM47"/>
  <c r="L47"/>
  <c r="L45"/>
  <c r="L44"/>
  <c i="4" r="BK86"/>
  <c r="J86"/>
  <c r="BK84"/>
  <c r="J84"/>
  <c r="BK82"/>
  <c r="J82"/>
  <c r="BK80"/>
  <c r="J80"/>
  <c i="3" r="J89"/>
  <c r="J86"/>
  <c r="J83"/>
  <c i="2" r="J137"/>
  <c r="J126"/>
  <c r="J116"/>
  <c r="J111"/>
  <c r="BK108"/>
  <c r="J106"/>
  <c r="BK86"/>
  <c i="3" r="BK89"/>
  <c r="BK86"/>
  <c r="J80"/>
  <c i="2" r="BK137"/>
  <c r="J128"/>
  <c r="BK126"/>
  <c r="J123"/>
  <c r="J121"/>
  <c r="BK118"/>
  <c r="BK99"/>
  <c r="J93"/>
  <c r="J88"/>
  <c i="4" r="F35"/>
  <c i="3" r="BK83"/>
  <c r="BK80"/>
  <c i="2" r="BK141"/>
  <c r="J130"/>
  <c r="BK128"/>
  <c r="BK104"/>
  <c r="BK102"/>
  <c r="BK88"/>
  <c r="J86"/>
  <c r="BK84"/>
  <c r="J141"/>
  <c r="BK130"/>
  <c r="BK123"/>
  <c r="BK121"/>
  <c r="J118"/>
  <c r="BK116"/>
  <c r="BK111"/>
  <c r="J108"/>
  <c r="BK106"/>
  <c r="J104"/>
  <c r="J102"/>
  <c r="J99"/>
  <c r="BK93"/>
  <c r="J84"/>
  <c i="1" r="AS54"/>
  <c i="2" l="1" r="R83"/>
  <c r="R82"/>
  <c r="R81"/>
  <c r="P83"/>
  <c r="P82"/>
  <c r="P81"/>
  <c i="1" r="AU55"/>
  <c i="2" r="T83"/>
  <c r="T82"/>
  <c r="T81"/>
  <c i="3" r="BK79"/>
  <c r="J79"/>
  <c r="J59"/>
  <c r="R79"/>
  <c i="2" r="BK83"/>
  <c r="J83"/>
  <c r="J61"/>
  <c i="3" r="P79"/>
  <c i="1" r="AU56"/>
  <c i="3" r="T79"/>
  <c i="4" r="BK79"/>
  <c r="J79"/>
  <c r="J59"/>
  <c r="P79"/>
  <c i="1" r="AU57"/>
  <c i="4" r="T79"/>
  <c i="2" r="F77"/>
  <c r="BE86"/>
  <c r="BE88"/>
  <c r="BE123"/>
  <c r="BE126"/>
  <c r="BE141"/>
  <c i="3" r="J52"/>
  <c r="J75"/>
  <c i="2" r="E71"/>
  <c r="F78"/>
  <c r="BE93"/>
  <c r="BE116"/>
  <c r="BE121"/>
  <c i="3" r="F54"/>
  <c r="BE83"/>
  <c r="BE86"/>
  <c i="2" r="J52"/>
  <c r="BE84"/>
  <c r="BE102"/>
  <c r="BE106"/>
  <c r="BE108"/>
  <c r="BE111"/>
  <c r="BE128"/>
  <c i="3" r="E48"/>
  <c r="BE80"/>
  <c i="4" r="E48"/>
  <c r="J52"/>
  <c r="F54"/>
  <c r="F55"/>
  <c i="2" r="J54"/>
  <c r="BE99"/>
  <c r="BE104"/>
  <c r="BE118"/>
  <c r="BE130"/>
  <c r="BE137"/>
  <c i="3" r="F55"/>
  <c r="BE89"/>
  <c i="4" r="J54"/>
  <c r="BE80"/>
  <c r="BE82"/>
  <c r="BE84"/>
  <c r="BE86"/>
  <c i="1" r="BB57"/>
  <c i="2" r="J34"/>
  <c i="1" r="AW55"/>
  <c i="2" r="F34"/>
  <c i="1" r="BA55"/>
  <c i="3" r="F34"/>
  <c i="1" r="BA56"/>
  <c i="4" r="J34"/>
  <c i="1" r="AW57"/>
  <c i="3" r="F35"/>
  <c i="1" r="BB56"/>
  <c i="3" r="J34"/>
  <c i="1" r="AW56"/>
  <c i="3" r="F37"/>
  <c i="1" r="BD56"/>
  <c i="4" r="F36"/>
  <c i="1" r="BC57"/>
  <c i="2" r="F36"/>
  <c i="1" r="BC55"/>
  <c i="3" r="F36"/>
  <c i="1" r="BC56"/>
  <c i="4" r="F37"/>
  <c i="1" r="BD57"/>
  <c i="2" r="F37"/>
  <c i="1" r="BD55"/>
  <c i="2" r="F35"/>
  <c i="1" r="BB55"/>
  <c i="4" r="F34"/>
  <c i="1" r="BA57"/>
  <c i="2" l="1" r="BK82"/>
  <c r="J82"/>
  <c r="J60"/>
  <c i="3" r="J30"/>
  <c i="1" r="AG56"/>
  <c i="4" r="J30"/>
  <c i="1" r="AG57"/>
  <c r="BD54"/>
  <c r="W33"/>
  <c i="2" r="F33"/>
  <c i="1" r="AZ55"/>
  <c i="3" r="J33"/>
  <c i="1" r="AV56"/>
  <c r="AT56"/>
  <c i="4" r="F33"/>
  <c i="1" r="AZ57"/>
  <c r="BC54"/>
  <c r="AY54"/>
  <c r="BB54"/>
  <c r="W31"/>
  <c i="2" r="J33"/>
  <c i="1" r="AV55"/>
  <c r="AT55"/>
  <c r="BA54"/>
  <c r="AW54"/>
  <c r="AK30"/>
  <c i="3" r="F33"/>
  <c i="1" r="AZ56"/>
  <c i="4" r="J33"/>
  <c i="1" r="AV57"/>
  <c r="AT57"/>
  <c r="AU54"/>
  <c i="3" l="1" r="J39"/>
  <c i="4" r="J39"/>
  <c i="2" r="BK81"/>
  <c r="J81"/>
  <c i="1" r="AN56"/>
  <c r="AN57"/>
  <c r="AZ54"/>
  <c r="W29"/>
  <c r="AX54"/>
  <c r="W30"/>
  <c r="W32"/>
  <c i="2" r="J30"/>
  <c i="1" r="AG55"/>
  <c r="AN55"/>
  <c i="2" l="1" r="J39"/>
  <c r="J5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<sst xmlns="http://schemas.openxmlformats.org/spreadsheetml/2006/main">
  <si>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</si>
  <si>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</si>
  <si>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</si>
  <si>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</si>
  <si>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</si>
  <si>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{b5981f3e-a02a-4019-ba6d-be8d8b0c1149}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</si>
  <si>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</si>
  <si>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</si>
  <si>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</si>
  <si>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</si>
  <si>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</si>
  <si>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</si>
  <si>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</si>
  <si>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</si>
  <si>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650190105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</si>
  <si>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</si>
  <si>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</si>
  <si>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V. Šenov - Mikulášovice d.n.</t>
  </si>
  <si>
    <t>KSO:</t>
  </si>
  <si>
    <t/>
  </si>
  <si>
    <t>CC-CZ:</t>
  </si>
  <si>
    <t>Místo:</t>
  </si>
  <si>
    <t xml:space="preserve"> </t>
  </si>
  <si>
    <t>Datum:</t>
  </si>
  <si>
    <t>21. 5. 2020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</si>
  <si>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</si>
  <si>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</si>
  <si>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</si>
  <si>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</si>
  <si>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</si>
  <si>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</si>
  <si>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</si>
  <si>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</si>
  <si>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</si>
  <si>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</si>
  <si>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</si>
  <si>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</si>
  <si>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</si>
  <si>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</si>
  <si>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</si>
  <si>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</si>
  <si>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</si>
  <si>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</si>
  <si>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</si>
  <si>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</si>
  <si>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</si>
  <si>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</si>
  <si>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</si>
  <si>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</si>
  <si>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</si>
  <si>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</si>
  <si>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</si>
  <si>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</si>
  <si>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</si>
  <si>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</si>
  <si>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</si>
  <si>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</si>
  <si>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</si>
  <si>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</si>
  <si>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</si>
  <si>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</si>
  <si>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</si>
  <si>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</si>
  <si>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</si>
  <si>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</si>
  <si>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</si>
  <si>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</si>
  <si>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</si>
  <si>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</si>
  <si>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</si>
  <si>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</si>
  <si>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</si>
  <si>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</si>
  <si>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</si>
  <si>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</si>
  <si>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</si>
  <si>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ZRN</t>
  </si>
  <si>
    <t>STA</t>
  </si>
  <si>
    <t>{5511d887-deac-4b7f-9f97-33a4ee56c1db}</t>
  </si>
  <si>
    <t>2</t>
  </si>
  <si>
    <t>Materiál dodávaný objednatelem NEOCEŇOVAT</t>
  </si>
  <si>
    <t>{0a208c82-b242-4144-b485-6995d185aa88}</t>
  </si>
  <si>
    <t>3</t>
  </si>
  <si>
    <t>VRN</t>
  </si>
  <si>
    <t>{fda40da4-c512-4fba-85c6-d292174a9b62}</t>
  </si>
  <si>
    <t>KRYCÍ LIST SOUPISU PRACÍ</t>
  </si>
  <si>
    <t>Objekt:</t>
  </si>
  <si>
    <t>1 - ZRN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</si>
  <si>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</si>
  <si>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</si>
  <si>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</si>
  <si>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</si>
  <si>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</si>
  <si>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</si>
  <si>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</si>
  <si>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</si>
  <si>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</si>
  <si>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</si>
  <si>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</si>
  <si>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</si>
  <si>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</si>
  <si>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</si>
  <si>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</si>
  <si>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</si>
  <si>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</si>
  <si>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</si>
  <si>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</si>
  <si>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</si>
  <si>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</si>
  <si>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</si>
  <si>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</si>
  <si>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</si>
  <si>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</si>
  <si>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5907050120</t>
  </si>
  <si>
    <t>Dělení kolejnic kyslíkem tv. S49</t>
  </si>
  <si>
    <t>kus</t>
  </si>
  <si>
    <t>4</t>
  </si>
  <si>
    <t>-799173407</t>
  </si>
  <si>
    <t>PP</t>
  </si>
  <si>
    <t>Dělení kolejnic kyslíkem tv. S49. Poznámka: 1. V cenách jsou započteny náklady na manipulaci, podložení, označení a provedení řezu kolejnice.</t>
  </si>
  <si>
    <t>5910136010</t>
  </si>
  <si>
    <t>Montáž pražcové kotvy v koleji</t>
  </si>
  <si>
    <t>-2123667263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</si>
  <si>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</si>
  <si>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5907015035</t>
  </si>
  <si>
    <t>Ojedinělá výměna kolejnic stávající upevnění tv. S49 rozdělení "c"</t>
  </si>
  <si>
    <t>m</t>
  </si>
  <si>
    <t>-682634316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</si>
  <si>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</si>
  <si>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VV</t>
  </si>
  <si>
    <t>"styky" 60</t>
  </si>
  <si>
    <t>"vady" 20</t>
  </si>
  <si>
    <t>Součet</t>
  </si>
  <si>
    <t>5907025035</t>
  </si>
  <si>
    <t>Výměna kolejnicových pásů stávající upevnění tv. S49 rozdělení "c"</t>
  </si>
  <si>
    <t>1599826010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</si>
  <si>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</si>
  <si>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"18,750-18,800" 50</t>
  </si>
  <si>
    <t>"19,250-19,325" 75</t>
  </si>
  <si>
    <t>"19,400-19,650" 250</t>
  </si>
  <si>
    <t>5907040030</t>
  </si>
  <si>
    <t>Posun kolejnic před svařováním tv. S49</t>
  </si>
  <si>
    <t>-124721333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</si>
  <si>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</si>
  <si>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240+130+170+110+320</t>
  </si>
  <si>
    <t>6</t>
  </si>
  <si>
    <t>5910020130</t>
  </si>
  <si>
    <t>Svařování kolejnic termitem plný předehřev standardní spára svar jednotlivý tv. S49</t>
  </si>
  <si>
    <t>svar</t>
  </si>
  <si>
    <t>1503591597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</si>
  <si>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</si>
  <si>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</t>
  </si>
  <si>
    <t>5910020030</t>
  </si>
  <si>
    <t>Svařování kolejnic termitem plný předehřev standardní spára svar sériový tv. S49</t>
  </si>
  <si>
    <t>-1676138946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</si>
  <si>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</si>
  <si>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</t>
  </si>
  <si>
    <t>5910035030</t>
  </si>
  <si>
    <t>Dosažení dovolené upínací teploty v BK prodloužením kolejnicového pásu v koleji tv. S49</t>
  </si>
  <si>
    <t>-67921608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</si>
  <si>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</si>
  <si>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9</t>
  </si>
  <si>
    <t>5910040210</t>
  </si>
  <si>
    <t>Umožnění volné dilatace kolejnice bez demontáže nebo montáže upevňovadel s osazením a odstraněním kluzných podložek rozdělení pražců "c"</t>
  </si>
  <si>
    <t>1178137865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</si>
  <si>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</si>
  <si>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1570*2</t>
  </si>
  <si>
    <t>10</t>
  </si>
  <si>
    <t>5909031020</t>
  </si>
  <si>
    <t>Úprava GPK koleje směrové a výškové uspořádání pražce betonové</t>
  </si>
  <si>
    <t>km</t>
  </si>
  <si>
    <t>-56257223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</si>
  <si>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</si>
  <si>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"km 18,1 - 18, 4" 0,300</t>
  </si>
  <si>
    <t>"km 18,6 - 19,7" 1,100</t>
  </si>
  <si>
    <t>11</t>
  </si>
  <si>
    <t>5905105030</t>
  </si>
  <si>
    <t>Doplnění KL kamenivem souvisle strojně v koleji</t>
  </si>
  <si>
    <t>m3</t>
  </si>
  <si>
    <t>2107706876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</si>
  <si>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</si>
  <si>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12</t>
  </si>
  <si>
    <t>M</t>
  </si>
  <si>
    <t>5955101005</t>
  </si>
  <si>
    <t>Kamenivo drcené štěrk frakce 31,5/63 třídy min. BII</t>
  </si>
  <si>
    <t>t</t>
  </si>
  <si>
    <t>501466657</t>
  </si>
  <si>
    <t>210*1,6</t>
  </si>
  <si>
    <t>13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</si>
  <si>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</si>
  <si>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</si>
  <si>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242460175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</si>
  <si>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</si>
  <si>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</t>
  </si>
  <si>
    <t>5905035010</t>
  </si>
  <si>
    <t>Výměna KL malou těžící mechanizací mimo lavičku lože otevřené</t>
  </si>
  <si>
    <t>-697014669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</si>
  <si>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</si>
  <si>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"km 19,7" 1,3</t>
  </si>
  <si>
    <t>R7592005079</t>
  </si>
  <si>
    <t>Montáž počítacího bodu počítače náprav</t>
  </si>
  <si>
    <t>512</t>
  </si>
  <si>
    <t>-1416788513</t>
  </si>
  <si>
    <t>Montáž počítacího bodu počítače náprav - uložení a připevnění na určené místo, seřízení polohy, přezkoušení</t>
  </si>
  <si>
    <t>16</t>
  </si>
  <si>
    <t>R7592007079</t>
  </si>
  <si>
    <t>Demontáž počítacího bodu počítače náprav</t>
  </si>
  <si>
    <t>2072241194</t>
  </si>
  <si>
    <t>17</t>
  </si>
  <si>
    <t>9902900200</t>
  </si>
  <si>
    <t>Naložení objemnějšího kusového materiálu, vybouraných hmot</t>
  </si>
  <si>
    <t>-888904203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</si>
  <si>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</si>
  <si>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nové kolejnice v TO Rumburk (naložení+manipulace)</t>
  </si>
  <si>
    <t>49,430*2</t>
  </si>
  <si>
    <t>kolejnice z DC vých do žst Rumburk</t>
  </si>
  <si>
    <t>1000*0,04943</t>
  </si>
  <si>
    <t>18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</si>
  <si>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</si>
  <si>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</si>
  <si>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1991125219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</si>
  <si>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</si>
  <si>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</t>
  </si>
  <si>
    <t>9903200100</t>
  </si>
  <si>
    <t>Přeprava mechanizace na místo prováděných prací o hmotnosti přes 12 t přes 50 do 100 km</t>
  </si>
  <si>
    <t>-1835150634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</si>
  <si>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</si>
  <si>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bagr, ASP, pluh</t>
  </si>
  <si>
    <t>2 - Materiál dodávaný objednatelem NEOCEŇOVAT</t>
  </si>
  <si>
    <t>5960101015</t>
  </si>
  <si>
    <t>Pražcové kotvy TDHB pro pražec betonový SB 5</t>
  </si>
  <si>
    <t>1745478045</t>
  </si>
  <si>
    <t>213+84+205</t>
  </si>
  <si>
    <t>5960101010</t>
  </si>
  <si>
    <t>Pražcové kotvy TDHB pro pražec betonový SB 6</t>
  </si>
  <si>
    <t>-79003622</t>
  </si>
  <si>
    <t>28</t>
  </si>
  <si>
    <t>5960101005</t>
  </si>
  <si>
    <t>Pražcové kotvy TDHB pro pražec betonový SB 8</t>
  </si>
  <si>
    <t>-820413115</t>
  </si>
  <si>
    <t>371+368</t>
  </si>
  <si>
    <t>5957104025</t>
  </si>
  <si>
    <t>Kolejnicové pásy třídy R260 tv. 49 E1 délky 75 metrů</t>
  </si>
  <si>
    <t>-895764371</t>
  </si>
  <si>
    <t>3 - VRN</t>
  </si>
  <si>
    <t>022101011</t>
  </si>
  <si>
    <t>Geodetické práce Geodetické práce v průběhu opravy</t>
  </si>
  <si>
    <t>kpl</t>
  </si>
  <si>
    <t>1809986609</t>
  </si>
  <si>
    <t>023131001</t>
  </si>
  <si>
    <t>Projektové práce Dokumentace skutečného provedení železničního svršku a spodku</t>
  </si>
  <si>
    <t>1234352856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</si>
  <si>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</si>
  <si>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032103001</t>
  </si>
  <si>
    <t>Územní vlivy ztížené dopravní podmínky</t>
  </si>
  <si>
    <t>-1755249090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</si>
  <si>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</si>
  <si>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</si>
  <si>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1604657895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</si>
</sst>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650190105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trati v úseku V. Šenov - Mikulášovice d.n.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21. 5. 2020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>Věra Trnková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ZRN'!J30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'1 - ZRN'!P81</f>
        <v>0</v>
      </c>
      <c r="AV55" s="120">
        <f>'1 - ZRN'!J33</f>
        <v>0</v>
      </c>
      <c r="AW55" s="120">
        <f>'1 - ZRN'!J34</f>
        <v>0</v>
      </c>
      <c r="AX55" s="120">
        <f>'1 - ZRN'!J35</f>
        <v>0</v>
      </c>
      <c r="AY55" s="120">
        <f>'1 - ZRN'!J36</f>
        <v>0</v>
      </c>
      <c r="AZ55" s="120">
        <f>'1 - ZRN'!F33</f>
        <v>0</v>
      </c>
      <c r="BA55" s="120">
        <f>'1 - ZRN'!F34</f>
        <v>0</v>
      </c>
      <c r="BB55" s="120">
        <f>'1 - ZRN'!F35</f>
        <v>0</v>
      </c>
      <c r="BC55" s="120">
        <f>'1 - ZRN'!F36</f>
        <v>0</v>
      </c>
      <c r="BD55" s="122">
        <f>'1 - ZRN'!F37</f>
        <v>0</v>
      </c>
      <c r="BE55" s="7"/>
      <c r="BT55" s="123" t="s">
        <v>75</v>
      </c>
      <c r="BV55" s="123" t="s">
        <v>72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24.75" customHeight="1">
      <c r="A56" s="111" t="s">
        <v>74</v>
      </c>
      <c r="B56" s="112"/>
      <c r="C56" s="113"/>
      <c r="D56" s="114" t="s">
        <v>79</v>
      </c>
      <c r="E56" s="114"/>
      <c r="F56" s="114"/>
      <c r="G56" s="114"/>
      <c r="H56" s="114"/>
      <c r="I56" s="115"/>
      <c r="J56" s="114" t="s">
        <v>80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Materiál dodávaný obj...'!J30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'2 - Materiál dodávaný obj...'!P79</f>
        <v>0</v>
      </c>
      <c r="AV56" s="120">
        <f>'2 - Materiál dodávaný obj...'!J33</f>
        <v>0</v>
      </c>
      <c r="AW56" s="120">
        <f>'2 - Materiál dodávaný obj...'!J34</f>
        <v>0</v>
      </c>
      <c r="AX56" s="120">
        <f>'2 - Materiál dodávaný obj...'!J35</f>
        <v>0</v>
      </c>
      <c r="AY56" s="120">
        <f>'2 - Materiál dodávaný obj...'!J36</f>
        <v>0</v>
      </c>
      <c r="AZ56" s="120">
        <f>'2 - Materiál dodávaný obj...'!F33</f>
        <v>0</v>
      </c>
      <c r="BA56" s="120">
        <f>'2 - Materiál dodávaný obj...'!F34</f>
        <v>0</v>
      </c>
      <c r="BB56" s="120">
        <f>'2 - Materiál dodávaný obj...'!F35</f>
        <v>0</v>
      </c>
      <c r="BC56" s="120">
        <f>'2 - Materiál dodávaný obj...'!F36</f>
        <v>0</v>
      </c>
      <c r="BD56" s="122">
        <f>'2 - Materiál dodávaný obj...'!F37</f>
        <v>0</v>
      </c>
      <c r="BE56" s="7"/>
      <c r="BT56" s="123" t="s">
        <v>75</v>
      </c>
      <c r="BV56" s="123" t="s">
        <v>72</v>
      </c>
      <c r="BW56" s="123" t="s">
        <v>81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74</v>
      </c>
      <c r="B57" s="112"/>
      <c r="C57" s="113"/>
      <c r="D57" s="114" t="s">
        <v>82</v>
      </c>
      <c r="E57" s="114"/>
      <c r="F57" s="114"/>
      <c r="G57" s="114"/>
      <c r="H57" s="114"/>
      <c r="I57" s="115"/>
      <c r="J57" s="114" t="s">
        <v>83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'3 -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24">
        <v>0</v>
      </c>
      <c r="AT57" s="125">
        <f>ROUND(SUM(AV57:AW57),2)</f>
        <v>0</v>
      </c>
      <c r="AU57" s="126">
        <f>'3 - VRN'!P79</f>
        <v>0</v>
      </c>
      <c r="AV57" s="125">
        <f>'3 - VRN'!J33</f>
        <v>0</v>
      </c>
      <c r="AW57" s="125">
        <f>'3 - VRN'!J34</f>
        <v>0</v>
      </c>
      <c r="AX57" s="125">
        <f>'3 - VRN'!J35</f>
        <v>0</v>
      </c>
      <c r="AY57" s="125">
        <f>'3 - VRN'!J36</f>
        <v>0</v>
      </c>
      <c r="AZ57" s="125">
        <f>'3 - VRN'!F33</f>
        <v>0</v>
      </c>
      <c r="BA57" s="125">
        <f>'3 - VRN'!F34</f>
        <v>0</v>
      </c>
      <c r="BB57" s="125">
        <f>'3 - VRN'!F35</f>
        <v>0</v>
      </c>
      <c r="BC57" s="125">
        <f>'3 - VRN'!F36</f>
        <v>0</v>
      </c>
      <c r="BD57" s="127">
        <f>'3 - VRN'!F37</f>
        <v>0</v>
      </c>
      <c r="BE57" s="7"/>
      <c r="BT57" s="123" t="s">
        <v>75</v>
      </c>
      <c r="BV57" s="123" t="s">
        <v>72</v>
      </c>
      <c r="BW57" s="123" t="s">
        <v>84</v>
      </c>
      <c r="BX57" s="123" t="s">
        <v>5</v>
      </c>
      <c r="CL57" s="123" t="s">
        <v>19</v>
      </c>
      <c r="CM57" s="123" t="s">
        <v>79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xVYq4o5NsDPQj2lhzGVeQK9S/ev7hn7x6bGn4VkLDTyCGrJnvu03QrIzTDhsBJaFXIhiQZT0Zh09MAv8wXauvg==" hashValue="a4qKP/TrIVvmSJpfFdwyoCNmn3bU9tQluiK1Aag19V8CfrX8BmlvR8TCPk1lLFKfiZhRLCqFA6Ze5Qu9m6bgW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ZRN'!C2" display="/"/>
    <hyperlink ref="A56" location="'2 - Materiál dodávaný obj...'!C2" display="/"/>
    <hyperlink ref="A57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trati v úseku V. Šenov - Mikulášovice d.n.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21. 5. 2020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ROUND((SUM(BE81:BE144)),  2)</f>
        <v>0</v>
      </c>
      <c r="G33" s="38"/>
      <c r="H33" s="38"/>
      <c r="I33" s="148">
        <v>0.20999999999999999</v>
      </c>
      <c r="J33" s="147">
        <f>ROUND(((SUM(BE81:BE144))*I33),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42</v>
      </c>
      <c r="F34" s="147">
        <f>ROUND((SUM(BF81:BF144)),  2)</f>
        <v>0</v>
      </c>
      <c r="G34" s="38"/>
      <c r="H34" s="38"/>
      <c r="I34" s="148">
        <v>0.14999999999999999</v>
      </c>
      <c r="J34" s="147">
        <f>ROUND(((SUM(BF81:BF144))*I34),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ROUND((SUM(BG81:BG144)),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ROUND((SUM(BH81:BH144)),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ROUND((SUM(BI81:BI144)),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trati v úseku V. Šenov - Mikulášovice d.n.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1 - ZRN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21. 5. 2020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89</v>
      </c>
      <c r="D57" s="162"/>
      <c r="E57" s="162"/>
      <c r="F57" s="162"/>
      <c r="G57" s="162"/>
      <c r="H57" s="162"/>
      <c r="I57" s="162"/>
      <c r="J57" s="163" t="s">
        <v>90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hidden="1" s="9" customFormat="1" ht="24.96" customHeight="1">
      <c r="A60" s="9"/>
      <c r="B60" s="165"/>
      <c r="C60" s="166"/>
      <c r="D60" s="167" t="s">
        <v>92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93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Oprava trati v úseku V. Šenov - Mikulášovice d.n.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1 - ZRN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21. 5. 2020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>Věra Trnková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95</v>
      </c>
      <c r="D80" s="180" t="s">
        <v>55</v>
      </c>
      <c r="E80" s="180" t="s">
        <v>51</v>
      </c>
      <c r="F80" s="180" t="s">
        <v>52</v>
      </c>
      <c r="G80" s="180" t="s">
        <v>96</v>
      </c>
      <c r="H80" s="180" t="s">
        <v>97</v>
      </c>
      <c r="I80" s="180" t="s">
        <v>98</v>
      </c>
      <c r="J80" s="181" t="s">
        <v>90</v>
      </c>
      <c r="K80" s="182" t="s">
        <v>99</v>
      </c>
      <c r="L80" s="183"/>
      <c r="M80" s="92" t="s">
        <v>19</v>
      </c>
      <c r="N80" s="93" t="s">
        <v>40</v>
      </c>
      <c r="O80" s="93" t="s">
        <v>100</v>
      </c>
      <c r="P80" s="93" t="s">
        <v>101</v>
      </c>
      <c r="Q80" s="93" t="s">
        <v>102</v>
      </c>
      <c r="R80" s="93" t="s">
        <v>103</v>
      </c>
      <c r="S80" s="93" t="s">
        <v>104</v>
      </c>
      <c r="T80" s="94" t="s">
        <v>105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106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336</v>
      </c>
      <c r="S81" s="96"/>
      <c r="T81" s="187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91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69</v>
      </c>
      <c r="E82" s="192" t="s">
        <v>107</v>
      </c>
      <c r="F82" s="192" t="s">
        <v>108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336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69</v>
      </c>
      <c r="AU82" s="201" t="s">
        <v>70</v>
      </c>
      <c r="AY82" s="200" t="s">
        <v>109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69</v>
      </c>
      <c r="E83" s="203" t="s">
        <v>110</v>
      </c>
      <c r="F83" s="203" t="s">
        <v>111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SUM(P84:P144)</f>
        <v>0</v>
      </c>
      <c r="Q83" s="197"/>
      <c r="R83" s="198">
        <f>SUM(R84:R144)</f>
        <v>336</v>
      </c>
      <c r="S83" s="197"/>
      <c r="T83" s="199">
        <f>SUM(T84:T144)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69</v>
      </c>
      <c r="AU83" s="201" t="s">
        <v>75</v>
      </c>
      <c r="AY83" s="200" t="s">
        <v>109</v>
      </c>
      <c r="BK83" s="202">
        <f>SUM(BK84:BK144)</f>
        <v>0</v>
      </c>
    </row>
    <row r="84" s="2" customFormat="1" ht="14.4" customHeight="1">
      <c r="A84" s="38"/>
      <c r="B84" s="39"/>
      <c r="C84" s="205" t="s">
        <v>75</v>
      </c>
      <c r="D84" s="205" t="s">
        <v>112</v>
      </c>
      <c r="E84" s="206" t="s">
        <v>113</v>
      </c>
      <c r="F84" s="207" t="s">
        <v>114</v>
      </c>
      <c r="G84" s="208" t="s">
        <v>115</v>
      </c>
      <c r="H84" s="209">
        <v>220</v>
      </c>
      <c r="I84" s="210"/>
      <c r="J84" s="211">
        <f>ROUND(I84*H84,2)</f>
        <v>0</v>
      </c>
      <c r="K84" s="212"/>
      <c r="L84" s="44"/>
      <c r="M84" s="213" t="s">
        <v>19</v>
      </c>
      <c r="N84" s="214" t="s">
        <v>41</v>
      </c>
      <c r="O84" s="8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7" t="s">
        <v>116</v>
      </c>
      <c r="AT84" s="217" t="s">
        <v>112</v>
      </c>
      <c r="AU84" s="217" t="s">
        <v>79</v>
      </c>
      <c r="AY84" s="17" t="s">
        <v>109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75</v>
      </c>
      <c r="BK84" s="218">
        <f>ROUND(I84*H84,2)</f>
        <v>0</v>
      </c>
      <c r="BL84" s="17" t="s">
        <v>116</v>
      </c>
      <c r="BM84" s="217" t="s">
        <v>117</v>
      </c>
    </row>
    <row r="85" s="2" customFormat="1">
      <c r="A85" s="38"/>
      <c r="B85" s="39"/>
      <c r="C85" s="40"/>
      <c r="D85" s="219" t="s">
        <v>118</v>
      </c>
      <c r="E85" s="40"/>
      <c r="F85" s="220" t="s">
        <v>119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118</v>
      </c>
      <c r="AU85" s="17" t="s">
        <v>79</v>
      </c>
    </row>
    <row r="86" s="2" customFormat="1" ht="14.4" customHeight="1">
      <c r="A86" s="38"/>
      <c r="B86" s="39"/>
      <c r="C86" s="205" t="s">
        <v>79</v>
      </c>
      <c r="D86" s="205" t="s">
        <v>112</v>
      </c>
      <c r="E86" s="206" t="s">
        <v>120</v>
      </c>
      <c r="F86" s="207" t="s">
        <v>121</v>
      </c>
      <c r="G86" s="208" t="s">
        <v>115</v>
      </c>
      <c r="H86" s="209">
        <v>1269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41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116</v>
      </c>
      <c r="AT86" s="217" t="s">
        <v>112</v>
      </c>
      <c r="AU86" s="217" t="s">
        <v>79</v>
      </c>
      <c r="AY86" s="17" t="s">
        <v>109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75</v>
      </c>
      <c r="BK86" s="218">
        <f>ROUND(I86*H86,2)</f>
        <v>0</v>
      </c>
      <c r="BL86" s="17" t="s">
        <v>116</v>
      </c>
      <c r="BM86" s="217" t="s">
        <v>122</v>
      </c>
    </row>
    <row r="87" s="2" customFormat="1">
      <c r="A87" s="38"/>
      <c r="B87" s="39"/>
      <c r="C87" s="40"/>
      <c r="D87" s="219" t="s">
        <v>118</v>
      </c>
      <c r="E87" s="40"/>
      <c r="F87" s="220" t="s">
        <v>123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118</v>
      </c>
      <c r="AU87" s="17" t="s">
        <v>79</v>
      </c>
    </row>
    <row r="88" s="2" customFormat="1" ht="14.4" customHeight="1">
      <c r="A88" s="38"/>
      <c r="B88" s="39"/>
      <c r="C88" s="205" t="s">
        <v>82</v>
      </c>
      <c r="D88" s="205" t="s">
        <v>112</v>
      </c>
      <c r="E88" s="206" t="s">
        <v>124</v>
      </c>
      <c r="F88" s="207" t="s">
        <v>125</v>
      </c>
      <c r="G88" s="208" t="s">
        <v>126</v>
      </c>
      <c r="H88" s="209">
        <v>80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41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116</v>
      </c>
      <c r="AT88" s="217" t="s">
        <v>112</v>
      </c>
      <c r="AU88" s="217" t="s">
        <v>79</v>
      </c>
      <c r="AY88" s="17" t="s">
        <v>109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75</v>
      </c>
      <c r="BK88" s="218">
        <f>ROUND(I88*H88,2)</f>
        <v>0</v>
      </c>
      <c r="BL88" s="17" t="s">
        <v>116</v>
      </c>
      <c r="BM88" s="217" t="s">
        <v>127</v>
      </c>
    </row>
    <row r="89" s="2" customFormat="1">
      <c r="A89" s="38"/>
      <c r="B89" s="39"/>
      <c r="C89" s="40"/>
      <c r="D89" s="219" t="s">
        <v>118</v>
      </c>
      <c r="E89" s="40"/>
      <c r="F89" s="220" t="s">
        <v>128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118</v>
      </c>
      <c r="AU89" s="17" t="s">
        <v>79</v>
      </c>
    </row>
    <row r="90" s="13" customFormat="1">
      <c r="A90" s="13"/>
      <c r="B90" s="224"/>
      <c r="C90" s="225"/>
      <c r="D90" s="219" t="s">
        <v>129</v>
      </c>
      <c r="E90" s="226" t="s">
        <v>19</v>
      </c>
      <c r="F90" s="227" t="s">
        <v>130</v>
      </c>
      <c r="G90" s="225"/>
      <c r="H90" s="228">
        <v>60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129</v>
      </c>
      <c r="AU90" s="234" t="s">
        <v>79</v>
      </c>
      <c r="AV90" s="13" t="s">
        <v>79</v>
      </c>
      <c r="AW90" s="13" t="s">
        <v>31</v>
      </c>
      <c r="AX90" s="13" t="s">
        <v>70</v>
      </c>
      <c r="AY90" s="234" t="s">
        <v>109</v>
      </c>
    </row>
    <row r="91" s="13" customFormat="1">
      <c r="A91" s="13"/>
      <c r="B91" s="224"/>
      <c r="C91" s="225"/>
      <c r="D91" s="219" t="s">
        <v>129</v>
      </c>
      <c r="E91" s="226" t="s">
        <v>19</v>
      </c>
      <c r="F91" s="227" t="s">
        <v>131</v>
      </c>
      <c r="G91" s="225"/>
      <c r="H91" s="228">
        <v>20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129</v>
      </c>
      <c r="AU91" s="234" t="s">
        <v>79</v>
      </c>
      <c r="AV91" s="13" t="s">
        <v>79</v>
      </c>
      <c r="AW91" s="13" t="s">
        <v>31</v>
      </c>
      <c r="AX91" s="13" t="s">
        <v>70</v>
      </c>
      <c r="AY91" s="234" t="s">
        <v>109</v>
      </c>
    </row>
    <row r="92" s="14" customFormat="1">
      <c r="A92" s="14"/>
      <c r="B92" s="235"/>
      <c r="C92" s="236"/>
      <c r="D92" s="219" t="s">
        <v>129</v>
      </c>
      <c r="E92" s="237" t="s">
        <v>19</v>
      </c>
      <c r="F92" s="238" t="s">
        <v>132</v>
      </c>
      <c r="G92" s="236"/>
      <c r="H92" s="239">
        <v>80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129</v>
      </c>
      <c r="AU92" s="245" t="s">
        <v>79</v>
      </c>
      <c r="AV92" s="14" t="s">
        <v>116</v>
      </c>
      <c r="AW92" s="14" t="s">
        <v>31</v>
      </c>
      <c r="AX92" s="14" t="s">
        <v>75</v>
      </c>
      <c r="AY92" s="245" t="s">
        <v>109</v>
      </c>
    </row>
    <row r="93" s="2" customFormat="1" ht="14.4" customHeight="1">
      <c r="A93" s="38"/>
      <c r="B93" s="39"/>
      <c r="C93" s="205" t="s">
        <v>116</v>
      </c>
      <c r="D93" s="205" t="s">
        <v>112</v>
      </c>
      <c r="E93" s="206" t="s">
        <v>133</v>
      </c>
      <c r="F93" s="207" t="s">
        <v>134</v>
      </c>
      <c r="G93" s="208" t="s">
        <v>126</v>
      </c>
      <c r="H93" s="209">
        <v>375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41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116</v>
      </c>
      <c r="AT93" s="217" t="s">
        <v>112</v>
      </c>
      <c r="AU93" s="217" t="s">
        <v>79</v>
      </c>
      <c r="AY93" s="17" t="s">
        <v>109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75</v>
      </c>
      <c r="BK93" s="218">
        <f>ROUND(I93*H93,2)</f>
        <v>0</v>
      </c>
      <c r="BL93" s="17" t="s">
        <v>116</v>
      </c>
      <c r="BM93" s="217" t="s">
        <v>135</v>
      </c>
    </row>
    <row r="94" s="2" customFormat="1">
      <c r="A94" s="38"/>
      <c r="B94" s="39"/>
      <c r="C94" s="40"/>
      <c r="D94" s="219" t="s">
        <v>118</v>
      </c>
      <c r="E94" s="40"/>
      <c r="F94" s="220" t="s">
        <v>136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118</v>
      </c>
      <c r="AU94" s="17" t="s">
        <v>79</v>
      </c>
    </row>
    <row r="95" s="13" customFormat="1">
      <c r="A95" s="13"/>
      <c r="B95" s="224"/>
      <c r="C95" s="225"/>
      <c r="D95" s="219" t="s">
        <v>129</v>
      </c>
      <c r="E95" s="226" t="s">
        <v>19</v>
      </c>
      <c r="F95" s="227" t="s">
        <v>137</v>
      </c>
      <c r="G95" s="225"/>
      <c r="H95" s="228">
        <v>50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129</v>
      </c>
      <c r="AU95" s="234" t="s">
        <v>79</v>
      </c>
      <c r="AV95" s="13" t="s">
        <v>79</v>
      </c>
      <c r="AW95" s="13" t="s">
        <v>31</v>
      </c>
      <c r="AX95" s="13" t="s">
        <v>70</v>
      </c>
      <c r="AY95" s="234" t="s">
        <v>109</v>
      </c>
    </row>
    <row r="96" s="13" customFormat="1">
      <c r="A96" s="13"/>
      <c r="B96" s="224"/>
      <c r="C96" s="225"/>
      <c r="D96" s="219" t="s">
        <v>129</v>
      </c>
      <c r="E96" s="226" t="s">
        <v>19</v>
      </c>
      <c r="F96" s="227" t="s">
        <v>138</v>
      </c>
      <c r="G96" s="225"/>
      <c r="H96" s="228">
        <v>75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129</v>
      </c>
      <c r="AU96" s="234" t="s">
        <v>79</v>
      </c>
      <c r="AV96" s="13" t="s">
        <v>79</v>
      </c>
      <c r="AW96" s="13" t="s">
        <v>31</v>
      </c>
      <c r="AX96" s="13" t="s">
        <v>70</v>
      </c>
      <c r="AY96" s="234" t="s">
        <v>109</v>
      </c>
    </row>
    <row r="97" s="13" customFormat="1">
      <c r="A97" s="13"/>
      <c r="B97" s="224"/>
      <c r="C97" s="225"/>
      <c r="D97" s="219" t="s">
        <v>129</v>
      </c>
      <c r="E97" s="226" t="s">
        <v>19</v>
      </c>
      <c r="F97" s="227" t="s">
        <v>139</v>
      </c>
      <c r="G97" s="225"/>
      <c r="H97" s="228">
        <v>250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129</v>
      </c>
      <c r="AU97" s="234" t="s">
        <v>79</v>
      </c>
      <c r="AV97" s="13" t="s">
        <v>79</v>
      </c>
      <c r="AW97" s="13" t="s">
        <v>31</v>
      </c>
      <c r="AX97" s="13" t="s">
        <v>70</v>
      </c>
      <c r="AY97" s="234" t="s">
        <v>109</v>
      </c>
    </row>
    <row r="98" s="14" customFormat="1">
      <c r="A98" s="14"/>
      <c r="B98" s="235"/>
      <c r="C98" s="236"/>
      <c r="D98" s="219" t="s">
        <v>129</v>
      </c>
      <c r="E98" s="237" t="s">
        <v>19</v>
      </c>
      <c r="F98" s="238" t="s">
        <v>132</v>
      </c>
      <c r="G98" s="236"/>
      <c r="H98" s="239">
        <v>375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129</v>
      </c>
      <c r="AU98" s="245" t="s">
        <v>79</v>
      </c>
      <c r="AV98" s="14" t="s">
        <v>116</v>
      </c>
      <c r="AW98" s="14" t="s">
        <v>31</v>
      </c>
      <c r="AX98" s="14" t="s">
        <v>75</v>
      </c>
      <c r="AY98" s="245" t="s">
        <v>109</v>
      </c>
    </row>
    <row r="99" s="2" customFormat="1" ht="14.4" customHeight="1">
      <c r="A99" s="38"/>
      <c r="B99" s="39"/>
      <c r="C99" s="205" t="s">
        <v>110</v>
      </c>
      <c r="D99" s="205" t="s">
        <v>112</v>
      </c>
      <c r="E99" s="206" t="s">
        <v>140</v>
      </c>
      <c r="F99" s="207" t="s">
        <v>141</v>
      </c>
      <c r="G99" s="208" t="s">
        <v>126</v>
      </c>
      <c r="H99" s="209">
        <v>970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41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116</v>
      </c>
      <c r="AT99" s="217" t="s">
        <v>112</v>
      </c>
      <c r="AU99" s="217" t="s">
        <v>79</v>
      </c>
      <c r="AY99" s="17" t="s">
        <v>109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75</v>
      </c>
      <c r="BK99" s="218">
        <f>ROUND(I99*H99,2)</f>
        <v>0</v>
      </c>
      <c r="BL99" s="17" t="s">
        <v>116</v>
      </c>
      <c r="BM99" s="217" t="s">
        <v>142</v>
      </c>
    </row>
    <row r="100" s="2" customFormat="1">
      <c r="A100" s="38"/>
      <c r="B100" s="39"/>
      <c r="C100" s="40"/>
      <c r="D100" s="219" t="s">
        <v>118</v>
      </c>
      <c r="E100" s="40"/>
      <c r="F100" s="220" t="s">
        <v>143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118</v>
      </c>
      <c r="AU100" s="17" t="s">
        <v>79</v>
      </c>
    </row>
    <row r="101" s="13" customFormat="1">
      <c r="A101" s="13"/>
      <c r="B101" s="224"/>
      <c r="C101" s="225"/>
      <c r="D101" s="219" t="s">
        <v>129</v>
      </c>
      <c r="E101" s="226" t="s">
        <v>19</v>
      </c>
      <c r="F101" s="227" t="s">
        <v>144</v>
      </c>
      <c r="G101" s="225"/>
      <c r="H101" s="228">
        <v>970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129</v>
      </c>
      <c r="AU101" s="234" t="s">
        <v>79</v>
      </c>
      <c r="AV101" s="13" t="s">
        <v>79</v>
      </c>
      <c r="AW101" s="13" t="s">
        <v>31</v>
      </c>
      <c r="AX101" s="13" t="s">
        <v>75</v>
      </c>
      <c r="AY101" s="234" t="s">
        <v>109</v>
      </c>
    </row>
    <row r="102" s="2" customFormat="1" ht="14.4" customHeight="1">
      <c r="A102" s="38"/>
      <c r="B102" s="39"/>
      <c r="C102" s="205" t="s">
        <v>145</v>
      </c>
      <c r="D102" s="205" t="s">
        <v>112</v>
      </c>
      <c r="E102" s="206" t="s">
        <v>146</v>
      </c>
      <c r="F102" s="207" t="s">
        <v>147</v>
      </c>
      <c r="G102" s="208" t="s">
        <v>148</v>
      </c>
      <c r="H102" s="209">
        <v>4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41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116</v>
      </c>
      <c r="AT102" s="217" t="s">
        <v>112</v>
      </c>
      <c r="AU102" s="217" t="s">
        <v>79</v>
      </c>
      <c r="AY102" s="17" t="s">
        <v>109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75</v>
      </c>
      <c r="BK102" s="218">
        <f>ROUND(I102*H102,2)</f>
        <v>0</v>
      </c>
      <c r="BL102" s="17" t="s">
        <v>116</v>
      </c>
      <c r="BM102" s="217" t="s">
        <v>149</v>
      </c>
    </row>
    <row r="103" s="2" customFormat="1">
      <c r="A103" s="38"/>
      <c r="B103" s="39"/>
      <c r="C103" s="40"/>
      <c r="D103" s="219" t="s">
        <v>118</v>
      </c>
      <c r="E103" s="40"/>
      <c r="F103" s="220" t="s">
        <v>150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118</v>
      </c>
      <c r="AU103" s="17" t="s">
        <v>79</v>
      </c>
    </row>
    <row r="104" s="2" customFormat="1" ht="14.4" customHeight="1">
      <c r="A104" s="38"/>
      <c r="B104" s="39"/>
      <c r="C104" s="205" t="s">
        <v>151</v>
      </c>
      <c r="D104" s="205" t="s">
        <v>112</v>
      </c>
      <c r="E104" s="206" t="s">
        <v>152</v>
      </c>
      <c r="F104" s="207" t="s">
        <v>153</v>
      </c>
      <c r="G104" s="208" t="s">
        <v>148</v>
      </c>
      <c r="H104" s="209">
        <v>126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41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116</v>
      </c>
      <c r="AT104" s="217" t="s">
        <v>112</v>
      </c>
      <c r="AU104" s="217" t="s">
        <v>79</v>
      </c>
      <c r="AY104" s="17" t="s">
        <v>109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75</v>
      </c>
      <c r="BK104" s="218">
        <f>ROUND(I104*H104,2)</f>
        <v>0</v>
      </c>
      <c r="BL104" s="17" t="s">
        <v>116</v>
      </c>
      <c r="BM104" s="217" t="s">
        <v>154</v>
      </c>
    </row>
    <row r="105" s="2" customFormat="1">
      <c r="A105" s="38"/>
      <c r="B105" s="39"/>
      <c r="C105" s="40"/>
      <c r="D105" s="219" t="s">
        <v>118</v>
      </c>
      <c r="E105" s="40"/>
      <c r="F105" s="220" t="s">
        <v>155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118</v>
      </c>
      <c r="AU105" s="17" t="s">
        <v>79</v>
      </c>
    </row>
    <row r="106" s="2" customFormat="1" ht="14.4" customHeight="1">
      <c r="A106" s="38"/>
      <c r="B106" s="39"/>
      <c r="C106" s="205" t="s">
        <v>156</v>
      </c>
      <c r="D106" s="205" t="s">
        <v>112</v>
      </c>
      <c r="E106" s="206" t="s">
        <v>157</v>
      </c>
      <c r="F106" s="207" t="s">
        <v>158</v>
      </c>
      <c r="G106" s="208" t="s">
        <v>148</v>
      </c>
      <c r="H106" s="209">
        <v>10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41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116</v>
      </c>
      <c r="AT106" s="217" t="s">
        <v>112</v>
      </c>
      <c r="AU106" s="217" t="s">
        <v>79</v>
      </c>
      <c r="AY106" s="17" t="s">
        <v>109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75</v>
      </c>
      <c r="BK106" s="218">
        <f>ROUND(I106*H106,2)</f>
        <v>0</v>
      </c>
      <c r="BL106" s="17" t="s">
        <v>116</v>
      </c>
      <c r="BM106" s="217" t="s">
        <v>159</v>
      </c>
    </row>
    <row r="107" s="2" customFormat="1">
      <c r="A107" s="38"/>
      <c r="B107" s="39"/>
      <c r="C107" s="40"/>
      <c r="D107" s="219" t="s">
        <v>118</v>
      </c>
      <c r="E107" s="40"/>
      <c r="F107" s="220" t="s">
        <v>160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118</v>
      </c>
      <c r="AU107" s="17" t="s">
        <v>79</v>
      </c>
    </row>
    <row r="108" s="2" customFormat="1" ht="24.15" customHeight="1">
      <c r="A108" s="38"/>
      <c r="B108" s="39"/>
      <c r="C108" s="205" t="s">
        <v>161</v>
      </c>
      <c r="D108" s="205" t="s">
        <v>112</v>
      </c>
      <c r="E108" s="206" t="s">
        <v>162</v>
      </c>
      <c r="F108" s="207" t="s">
        <v>163</v>
      </c>
      <c r="G108" s="208" t="s">
        <v>126</v>
      </c>
      <c r="H108" s="209">
        <v>3140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41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116</v>
      </c>
      <c r="AT108" s="217" t="s">
        <v>112</v>
      </c>
      <c r="AU108" s="217" t="s">
        <v>79</v>
      </c>
      <c r="AY108" s="17" t="s">
        <v>109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75</v>
      </c>
      <c r="BK108" s="218">
        <f>ROUND(I108*H108,2)</f>
        <v>0</v>
      </c>
      <c r="BL108" s="17" t="s">
        <v>116</v>
      </c>
      <c r="BM108" s="217" t="s">
        <v>164</v>
      </c>
    </row>
    <row r="109" s="2" customFormat="1">
      <c r="A109" s="38"/>
      <c r="B109" s="39"/>
      <c r="C109" s="40"/>
      <c r="D109" s="219" t="s">
        <v>118</v>
      </c>
      <c r="E109" s="40"/>
      <c r="F109" s="220" t="s">
        <v>165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118</v>
      </c>
      <c r="AU109" s="17" t="s">
        <v>79</v>
      </c>
    </row>
    <row r="110" s="13" customFormat="1">
      <c r="A110" s="13"/>
      <c r="B110" s="224"/>
      <c r="C110" s="225"/>
      <c r="D110" s="219" t="s">
        <v>129</v>
      </c>
      <c r="E110" s="226" t="s">
        <v>19</v>
      </c>
      <c r="F110" s="227" t="s">
        <v>166</v>
      </c>
      <c r="G110" s="225"/>
      <c r="H110" s="228">
        <v>3140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129</v>
      </c>
      <c r="AU110" s="234" t="s">
        <v>79</v>
      </c>
      <c r="AV110" s="13" t="s">
        <v>79</v>
      </c>
      <c r="AW110" s="13" t="s">
        <v>31</v>
      </c>
      <c r="AX110" s="13" t="s">
        <v>75</v>
      </c>
      <c r="AY110" s="234" t="s">
        <v>109</v>
      </c>
    </row>
    <row r="111" s="2" customFormat="1" ht="14.4" customHeight="1">
      <c r="A111" s="38"/>
      <c r="B111" s="39"/>
      <c r="C111" s="205" t="s">
        <v>167</v>
      </c>
      <c r="D111" s="205" t="s">
        <v>112</v>
      </c>
      <c r="E111" s="206" t="s">
        <v>168</v>
      </c>
      <c r="F111" s="207" t="s">
        <v>169</v>
      </c>
      <c r="G111" s="208" t="s">
        <v>170</v>
      </c>
      <c r="H111" s="209">
        <v>1.3999999999999999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41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116</v>
      </c>
      <c r="AT111" s="217" t="s">
        <v>112</v>
      </c>
      <c r="AU111" s="217" t="s">
        <v>79</v>
      </c>
      <c r="AY111" s="17" t="s">
        <v>109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75</v>
      </c>
      <c r="BK111" s="218">
        <f>ROUND(I111*H111,2)</f>
        <v>0</v>
      </c>
      <c r="BL111" s="17" t="s">
        <v>116</v>
      </c>
      <c r="BM111" s="217" t="s">
        <v>171</v>
      </c>
    </row>
    <row r="112" s="2" customFormat="1">
      <c r="A112" s="38"/>
      <c r="B112" s="39"/>
      <c r="C112" s="40"/>
      <c r="D112" s="219" t="s">
        <v>118</v>
      </c>
      <c r="E112" s="40"/>
      <c r="F112" s="220" t="s">
        <v>172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118</v>
      </c>
      <c r="AU112" s="17" t="s">
        <v>79</v>
      </c>
    </row>
    <row r="113" s="13" customFormat="1">
      <c r="A113" s="13"/>
      <c r="B113" s="224"/>
      <c r="C113" s="225"/>
      <c r="D113" s="219" t="s">
        <v>129</v>
      </c>
      <c r="E113" s="226" t="s">
        <v>19</v>
      </c>
      <c r="F113" s="227" t="s">
        <v>173</v>
      </c>
      <c r="G113" s="225"/>
      <c r="H113" s="228">
        <v>0.29999999999999999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129</v>
      </c>
      <c r="AU113" s="234" t="s">
        <v>79</v>
      </c>
      <c r="AV113" s="13" t="s">
        <v>79</v>
      </c>
      <c r="AW113" s="13" t="s">
        <v>31</v>
      </c>
      <c r="AX113" s="13" t="s">
        <v>70</v>
      </c>
      <c r="AY113" s="234" t="s">
        <v>109</v>
      </c>
    </row>
    <row r="114" s="13" customFormat="1">
      <c r="A114" s="13"/>
      <c r="B114" s="224"/>
      <c r="C114" s="225"/>
      <c r="D114" s="219" t="s">
        <v>129</v>
      </c>
      <c r="E114" s="226" t="s">
        <v>19</v>
      </c>
      <c r="F114" s="227" t="s">
        <v>174</v>
      </c>
      <c r="G114" s="225"/>
      <c r="H114" s="228">
        <v>1.1000000000000001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129</v>
      </c>
      <c r="AU114" s="234" t="s">
        <v>79</v>
      </c>
      <c r="AV114" s="13" t="s">
        <v>79</v>
      </c>
      <c r="AW114" s="13" t="s">
        <v>31</v>
      </c>
      <c r="AX114" s="13" t="s">
        <v>70</v>
      </c>
      <c r="AY114" s="234" t="s">
        <v>109</v>
      </c>
    </row>
    <row r="115" s="14" customFormat="1">
      <c r="A115" s="14"/>
      <c r="B115" s="235"/>
      <c r="C115" s="236"/>
      <c r="D115" s="219" t="s">
        <v>129</v>
      </c>
      <c r="E115" s="237" t="s">
        <v>19</v>
      </c>
      <c r="F115" s="238" t="s">
        <v>132</v>
      </c>
      <c r="G115" s="236"/>
      <c r="H115" s="239">
        <v>1.3999999999999999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129</v>
      </c>
      <c r="AU115" s="245" t="s">
        <v>79</v>
      </c>
      <c r="AV115" s="14" t="s">
        <v>116</v>
      </c>
      <c r="AW115" s="14" t="s">
        <v>31</v>
      </c>
      <c r="AX115" s="14" t="s">
        <v>75</v>
      </c>
      <c r="AY115" s="245" t="s">
        <v>109</v>
      </c>
    </row>
    <row r="116" s="2" customFormat="1" ht="14.4" customHeight="1">
      <c r="A116" s="38"/>
      <c r="B116" s="39"/>
      <c r="C116" s="205" t="s">
        <v>175</v>
      </c>
      <c r="D116" s="205" t="s">
        <v>112</v>
      </c>
      <c r="E116" s="206" t="s">
        <v>176</v>
      </c>
      <c r="F116" s="207" t="s">
        <v>177</v>
      </c>
      <c r="G116" s="208" t="s">
        <v>178</v>
      </c>
      <c r="H116" s="209">
        <v>210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41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116</v>
      </c>
      <c r="AT116" s="217" t="s">
        <v>112</v>
      </c>
      <c r="AU116" s="217" t="s">
        <v>79</v>
      </c>
      <c r="AY116" s="17" t="s">
        <v>109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75</v>
      </c>
      <c r="BK116" s="218">
        <f>ROUND(I116*H116,2)</f>
        <v>0</v>
      </c>
      <c r="BL116" s="17" t="s">
        <v>116</v>
      </c>
      <c r="BM116" s="217" t="s">
        <v>179</v>
      </c>
    </row>
    <row r="117" s="2" customFormat="1">
      <c r="A117" s="38"/>
      <c r="B117" s="39"/>
      <c r="C117" s="40"/>
      <c r="D117" s="219" t="s">
        <v>118</v>
      </c>
      <c r="E117" s="40"/>
      <c r="F117" s="220" t="s">
        <v>180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118</v>
      </c>
      <c r="AU117" s="17" t="s">
        <v>79</v>
      </c>
    </row>
    <row r="118" s="2" customFormat="1" ht="14.4" customHeight="1">
      <c r="A118" s="38"/>
      <c r="B118" s="39"/>
      <c r="C118" s="246" t="s">
        <v>181</v>
      </c>
      <c r="D118" s="246" t="s">
        <v>182</v>
      </c>
      <c r="E118" s="247" t="s">
        <v>183</v>
      </c>
      <c r="F118" s="248" t="s">
        <v>184</v>
      </c>
      <c r="G118" s="249" t="s">
        <v>185</v>
      </c>
      <c r="H118" s="250">
        <v>336</v>
      </c>
      <c r="I118" s="251"/>
      <c r="J118" s="252">
        <f>ROUND(I118*H118,2)</f>
        <v>0</v>
      </c>
      <c r="K118" s="253"/>
      <c r="L118" s="254"/>
      <c r="M118" s="255" t="s">
        <v>19</v>
      </c>
      <c r="N118" s="256" t="s">
        <v>41</v>
      </c>
      <c r="O118" s="84"/>
      <c r="P118" s="215">
        <f>O118*H118</f>
        <v>0</v>
      </c>
      <c r="Q118" s="215">
        <v>1</v>
      </c>
      <c r="R118" s="215">
        <f>Q118*H118</f>
        <v>336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156</v>
      </c>
      <c r="AT118" s="217" t="s">
        <v>182</v>
      </c>
      <c r="AU118" s="217" t="s">
        <v>79</v>
      </c>
      <c r="AY118" s="17" t="s">
        <v>109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75</v>
      </c>
      <c r="BK118" s="218">
        <f>ROUND(I118*H118,2)</f>
        <v>0</v>
      </c>
      <c r="BL118" s="17" t="s">
        <v>116</v>
      </c>
      <c r="BM118" s="217" t="s">
        <v>186</v>
      </c>
    </row>
    <row r="119" s="2" customFormat="1">
      <c r="A119" s="38"/>
      <c r="B119" s="39"/>
      <c r="C119" s="40"/>
      <c r="D119" s="219" t="s">
        <v>118</v>
      </c>
      <c r="E119" s="40"/>
      <c r="F119" s="220" t="s">
        <v>184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118</v>
      </c>
      <c r="AU119" s="17" t="s">
        <v>79</v>
      </c>
    </row>
    <row r="120" s="13" customFormat="1">
      <c r="A120" s="13"/>
      <c r="B120" s="224"/>
      <c r="C120" s="225"/>
      <c r="D120" s="219" t="s">
        <v>129</v>
      </c>
      <c r="E120" s="226" t="s">
        <v>19</v>
      </c>
      <c r="F120" s="227" t="s">
        <v>187</v>
      </c>
      <c r="G120" s="225"/>
      <c r="H120" s="228">
        <v>336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129</v>
      </c>
      <c r="AU120" s="234" t="s">
        <v>79</v>
      </c>
      <c r="AV120" s="13" t="s">
        <v>79</v>
      </c>
      <c r="AW120" s="13" t="s">
        <v>31</v>
      </c>
      <c r="AX120" s="13" t="s">
        <v>75</v>
      </c>
      <c r="AY120" s="234" t="s">
        <v>109</v>
      </c>
    </row>
    <row r="121" s="2" customFormat="1" ht="24.15" customHeight="1">
      <c r="A121" s="38"/>
      <c r="B121" s="39"/>
      <c r="C121" s="205" t="s">
        <v>188</v>
      </c>
      <c r="D121" s="205" t="s">
        <v>112</v>
      </c>
      <c r="E121" s="206" t="s">
        <v>189</v>
      </c>
      <c r="F121" s="207" t="s">
        <v>190</v>
      </c>
      <c r="G121" s="208" t="s">
        <v>185</v>
      </c>
      <c r="H121" s="209">
        <v>336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41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116</v>
      </c>
      <c r="AT121" s="217" t="s">
        <v>112</v>
      </c>
      <c r="AU121" s="217" t="s">
        <v>79</v>
      </c>
      <c r="AY121" s="17" t="s">
        <v>109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75</v>
      </c>
      <c r="BK121" s="218">
        <f>ROUND(I121*H121,2)</f>
        <v>0</v>
      </c>
      <c r="BL121" s="17" t="s">
        <v>116</v>
      </c>
      <c r="BM121" s="217" t="s">
        <v>191</v>
      </c>
    </row>
    <row r="122" s="2" customFormat="1">
      <c r="A122" s="38"/>
      <c r="B122" s="39"/>
      <c r="C122" s="40"/>
      <c r="D122" s="219" t="s">
        <v>118</v>
      </c>
      <c r="E122" s="40"/>
      <c r="F122" s="220" t="s">
        <v>192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118</v>
      </c>
      <c r="AU122" s="17" t="s">
        <v>79</v>
      </c>
    </row>
    <row r="123" s="2" customFormat="1" ht="14.4" customHeight="1">
      <c r="A123" s="38"/>
      <c r="B123" s="39"/>
      <c r="C123" s="205" t="s">
        <v>193</v>
      </c>
      <c r="D123" s="205" t="s">
        <v>112</v>
      </c>
      <c r="E123" s="206" t="s">
        <v>194</v>
      </c>
      <c r="F123" s="207" t="s">
        <v>195</v>
      </c>
      <c r="G123" s="208" t="s">
        <v>178</v>
      </c>
      <c r="H123" s="209">
        <v>1.3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41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116</v>
      </c>
      <c r="AT123" s="217" t="s">
        <v>112</v>
      </c>
      <c r="AU123" s="217" t="s">
        <v>79</v>
      </c>
      <c r="AY123" s="17" t="s">
        <v>109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75</v>
      </c>
      <c r="BK123" s="218">
        <f>ROUND(I123*H123,2)</f>
        <v>0</v>
      </c>
      <c r="BL123" s="17" t="s">
        <v>116</v>
      </c>
      <c r="BM123" s="217" t="s">
        <v>196</v>
      </c>
    </row>
    <row r="124" s="2" customFormat="1">
      <c r="A124" s="38"/>
      <c r="B124" s="39"/>
      <c r="C124" s="40"/>
      <c r="D124" s="219" t="s">
        <v>118</v>
      </c>
      <c r="E124" s="40"/>
      <c r="F124" s="220" t="s">
        <v>197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118</v>
      </c>
      <c r="AU124" s="17" t="s">
        <v>79</v>
      </c>
    </row>
    <row r="125" s="13" customFormat="1">
      <c r="A125" s="13"/>
      <c r="B125" s="224"/>
      <c r="C125" s="225"/>
      <c r="D125" s="219" t="s">
        <v>129</v>
      </c>
      <c r="E125" s="226" t="s">
        <v>19</v>
      </c>
      <c r="F125" s="227" t="s">
        <v>198</v>
      </c>
      <c r="G125" s="225"/>
      <c r="H125" s="228">
        <v>1.3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129</v>
      </c>
      <c r="AU125" s="234" t="s">
        <v>79</v>
      </c>
      <c r="AV125" s="13" t="s">
        <v>79</v>
      </c>
      <c r="AW125" s="13" t="s">
        <v>31</v>
      </c>
      <c r="AX125" s="13" t="s">
        <v>75</v>
      </c>
      <c r="AY125" s="234" t="s">
        <v>109</v>
      </c>
    </row>
    <row r="126" s="2" customFormat="1" ht="14.4" customHeight="1">
      <c r="A126" s="38"/>
      <c r="B126" s="39"/>
      <c r="C126" s="205" t="s">
        <v>8</v>
      </c>
      <c r="D126" s="205" t="s">
        <v>112</v>
      </c>
      <c r="E126" s="206" t="s">
        <v>199</v>
      </c>
      <c r="F126" s="207" t="s">
        <v>200</v>
      </c>
      <c r="G126" s="208" t="s">
        <v>115</v>
      </c>
      <c r="H126" s="209">
        <v>5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41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201</v>
      </c>
      <c r="AT126" s="217" t="s">
        <v>112</v>
      </c>
      <c r="AU126" s="217" t="s">
        <v>79</v>
      </c>
      <c r="AY126" s="17" t="s">
        <v>109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75</v>
      </c>
      <c r="BK126" s="218">
        <f>ROUND(I126*H126,2)</f>
        <v>0</v>
      </c>
      <c r="BL126" s="17" t="s">
        <v>201</v>
      </c>
      <c r="BM126" s="217" t="s">
        <v>202</v>
      </c>
    </row>
    <row r="127" s="2" customFormat="1">
      <c r="A127" s="38"/>
      <c r="B127" s="39"/>
      <c r="C127" s="40"/>
      <c r="D127" s="219" t="s">
        <v>118</v>
      </c>
      <c r="E127" s="40"/>
      <c r="F127" s="220" t="s">
        <v>203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118</v>
      </c>
      <c r="AU127" s="17" t="s">
        <v>79</v>
      </c>
    </row>
    <row r="128" s="2" customFormat="1" ht="14.4" customHeight="1">
      <c r="A128" s="38"/>
      <c r="B128" s="39"/>
      <c r="C128" s="205" t="s">
        <v>204</v>
      </c>
      <c r="D128" s="205" t="s">
        <v>112</v>
      </c>
      <c r="E128" s="206" t="s">
        <v>205</v>
      </c>
      <c r="F128" s="207" t="s">
        <v>206</v>
      </c>
      <c r="G128" s="208" t="s">
        <v>115</v>
      </c>
      <c r="H128" s="209">
        <v>5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41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201</v>
      </c>
      <c r="AT128" s="217" t="s">
        <v>112</v>
      </c>
      <c r="AU128" s="217" t="s">
        <v>79</v>
      </c>
      <c r="AY128" s="17" t="s">
        <v>109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75</v>
      </c>
      <c r="BK128" s="218">
        <f>ROUND(I128*H128,2)</f>
        <v>0</v>
      </c>
      <c r="BL128" s="17" t="s">
        <v>201</v>
      </c>
      <c r="BM128" s="217" t="s">
        <v>207</v>
      </c>
    </row>
    <row r="129" s="2" customFormat="1">
      <c r="A129" s="38"/>
      <c r="B129" s="39"/>
      <c r="C129" s="40"/>
      <c r="D129" s="219" t="s">
        <v>118</v>
      </c>
      <c r="E129" s="40"/>
      <c r="F129" s="220" t="s">
        <v>206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118</v>
      </c>
      <c r="AU129" s="17" t="s">
        <v>79</v>
      </c>
    </row>
    <row r="130" s="2" customFormat="1" ht="14.4" customHeight="1">
      <c r="A130" s="38"/>
      <c r="B130" s="39"/>
      <c r="C130" s="205" t="s">
        <v>208</v>
      </c>
      <c r="D130" s="205" t="s">
        <v>112</v>
      </c>
      <c r="E130" s="206" t="s">
        <v>209</v>
      </c>
      <c r="F130" s="207" t="s">
        <v>210</v>
      </c>
      <c r="G130" s="208" t="s">
        <v>185</v>
      </c>
      <c r="H130" s="209">
        <v>148.28999999999999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41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116</v>
      </c>
      <c r="AT130" s="217" t="s">
        <v>112</v>
      </c>
      <c r="AU130" s="217" t="s">
        <v>79</v>
      </c>
      <c r="AY130" s="17" t="s">
        <v>109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75</v>
      </c>
      <c r="BK130" s="218">
        <f>ROUND(I130*H130,2)</f>
        <v>0</v>
      </c>
      <c r="BL130" s="17" t="s">
        <v>116</v>
      </c>
      <c r="BM130" s="217" t="s">
        <v>211</v>
      </c>
    </row>
    <row r="131" s="2" customFormat="1">
      <c r="A131" s="38"/>
      <c r="B131" s="39"/>
      <c r="C131" s="40"/>
      <c r="D131" s="219" t="s">
        <v>118</v>
      </c>
      <c r="E131" s="40"/>
      <c r="F131" s="220" t="s">
        <v>212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118</v>
      </c>
      <c r="AU131" s="17" t="s">
        <v>79</v>
      </c>
    </row>
    <row r="132" s="15" customFormat="1">
      <c r="A132" s="15"/>
      <c r="B132" s="257"/>
      <c r="C132" s="258"/>
      <c r="D132" s="219" t="s">
        <v>129</v>
      </c>
      <c r="E132" s="259" t="s">
        <v>19</v>
      </c>
      <c r="F132" s="260" t="s">
        <v>213</v>
      </c>
      <c r="G132" s="258"/>
      <c r="H132" s="259" t="s">
        <v>19</v>
      </c>
      <c r="I132" s="261"/>
      <c r="J132" s="258"/>
      <c r="K132" s="258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129</v>
      </c>
      <c r="AU132" s="266" t="s">
        <v>79</v>
      </c>
      <c r="AV132" s="15" t="s">
        <v>75</v>
      </c>
      <c r="AW132" s="15" t="s">
        <v>31</v>
      </c>
      <c r="AX132" s="15" t="s">
        <v>70</v>
      </c>
      <c r="AY132" s="266" t="s">
        <v>109</v>
      </c>
    </row>
    <row r="133" s="13" customFormat="1">
      <c r="A133" s="13"/>
      <c r="B133" s="224"/>
      <c r="C133" s="225"/>
      <c r="D133" s="219" t="s">
        <v>129</v>
      </c>
      <c r="E133" s="226" t="s">
        <v>19</v>
      </c>
      <c r="F133" s="227" t="s">
        <v>214</v>
      </c>
      <c r="G133" s="225"/>
      <c r="H133" s="228">
        <v>98.859999999999999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129</v>
      </c>
      <c r="AU133" s="234" t="s">
        <v>79</v>
      </c>
      <c r="AV133" s="13" t="s">
        <v>79</v>
      </c>
      <c r="AW133" s="13" t="s">
        <v>31</v>
      </c>
      <c r="AX133" s="13" t="s">
        <v>70</v>
      </c>
      <c r="AY133" s="234" t="s">
        <v>109</v>
      </c>
    </row>
    <row r="134" s="15" customFormat="1">
      <c r="A134" s="15"/>
      <c r="B134" s="257"/>
      <c r="C134" s="258"/>
      <c r="D134" s="219" t="s">
        <v>129</v>
      </c>
      <c r="E134" s="259" t="s">
        <v>19</v>
      </c>
      <c r="F134" s="260" t="s">
        <v>215</v>
      </c>
      <c r="G134" s="258"/>
      <c r="H134" s="259" t="s">
        <v>19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129</v>
      </c>
      <c r="AU134" s="266" t="s">
        <v>79</v>
      </c>
      <c r="AV134" s="15" t="s">
        <v>75</v>
      </c>
      <c r="AW134" s="15" t="s">
        <v>31</v>
      </c>
      <c r="AX134" s="15" t="s">
        <v>70</v>
      </c>
      <c r="AY134" s="266" t="s">
        <v>109</v>
      </c>
    </row>
    <row r="135" s="13" customFormat="1">
      <c r="A135" s="13"/>
      <c r="B135" s="224"/>
      <c r="C135" s="225"/>
      <c r="D135" s="219" t="s">
        <v>129</v>
      </c>
      <c r="E135" s="226" t="s">
        <v>19</v>
      </c>
      <c r="F135" s="227" t="s">
        <v>216</v>
      </c>
      <c r="G135" s="225"/>
      <c r="H135" s="228">
        <v>49.43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129</v>
      </c>
      <c r="AU135" s="234" t="s">
        <v>79</v>
      </c>
      <c r="AV135" s="13" t="s">
        <v>79</v>
      </c>
      <c r="AW135" s="13" t="s">
        <v>31</v>
      </c>
      <c r="AX135" s="13" t="s">
        <v>70</v>
      </c>
      <c r="AY135" s="234" t="s">
        <v>109</v>
      </c>
    </row>
    <row r="136" s="14" customFormat="1">
      <c r="A136" s="14"/>
      <c r="B136" s="235"/>
      <c r="C136" s="236"/>
      <c r="D136" s="219" t="s">
        <v>129</v>
      </c>
      <c r="E136" s="237" t="s">
        <v>19</v>
      </c>
      <c r="F136" s="238" t="s">
        <v>132</v>
      </c>
      <c r="G136" s="236"/>
      <c r="H136" s="239">
        <v>148.28999999999999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129</v>
      </c>
      <c r="AU136" s="245" t="s">
        <v>79</v>
      </c>
      <c r="AV136" s="14" t="s">
        <v>116</v>
      </c>
      <c r="AW136" s="14" t="s">
        <v>31</v>
      </c>
      <c r="AX136" s="14" t="s">
        <v>75</v>
      </c>
      <c r="AY136" s="245" t="s">
        <v>109</v>
      </c>
    </row>
    <row r="137" s="2" customFormat="1" ht="24.15" customHeight="1">
      <c r="A137" s="38"/>
      <c r="B137" s="39"/>
      <c r="C137" s="205" t="s">
        <v>217</v>
      </c>
      <c r="D137" s="205" t="s">
        <v>112</v>
      </c>
      <c r="E137" s="206" t="s">
        <v>218</v>
      </c>
      <c r="F137" s="207" t="s">
        <v>219</v>
      </c>
      <c r="G137" s="208" t="s">
        <v>185</v>
      </c>
      <c r="H137" s="209">
        <v>49.43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41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116</v>
      </c>
      <c r="AT137" s="217" t="s">
        <v>112</v>
      </c>
      <c r="AU137" s="217" t="s">
        <v>79</v>
      </c>
      <c r="AY137" s="17" t="s">
        <v>109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75</v>
      </c>
      <c r="BK137" s="218">
        <f>ROUND(I137*H137,2)</f>
        <v>0</v>
      </c>
      <c r="BL137" s="17" t="s">
        <v>116</v>
      </c>
      <c r="BM137" s="217" t="s">
        <v>220</v>
      </c>
    </row>
    <row r="138" s="2" customFormat="1">
      <c r="A138" s="38"/>
      <c r="B138" s="39"/>
      <c r="C138" s="40"/>
      <c r="D138" s="219" t="s">
        <v>118</v>
      </c>
      <c r="E138" s="40"/>
      <c r="F138" s="220" t="s">
        <v>221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118</v>
      </c>
      <c r="AU138" s="17" t="s">
        <v>79</v>
      </c>
    </row>
    <row r="139" s="15" customFormat="1">
      <c r="A139" s="15"/>
      <c r="B139" s="257"/>
      <c r="C139" s="258"/>
      <c r="D139" s="219" t="s">
        <v>129</v>
      </c>
      <c r="E139" s="259" t="s">
        <v>19</v>
      </c>
      <c r="F139" s="260" t="s">
        <v>215</v>
      </c>
      <c r="G139" s="258"/>
      <c r="H139" s="259" t="s">
        <v>19</v>
      </c>
      <c r="I139" s="261"/>
      <c r="J139" s="258"/>
      <c r="K139" s="258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129</v>
      </c>
      <c r="AU139" s="266" t="s">
        <v>79</v>
      </c>
      <c r="AV139" s="15" t="s">
        <v>75</v>
      </c>
      <c r="AW139" s="15" t="s">
        <v>31</v>
      </c>
      <c r="AX139" s="15" t="s">
        <v>70</v>
      </c>
      <c r="AY139" s="266" t="s">
        <v>109</v>
      </c>
    </row>
    <row r="140" s="13" customFormat="1">
      <c r="A140" s="13"/>
      <c r="B140" s="224"/>
      <c r="C140" s="225"/>
      <c r="D140" s="219" t="s">
        <v>129</v>
      </c>
      <c r="E140" s="226" t="s">
        <v>19</v>
      </c>
      <c r="F140" s="227" t="s">
        <v>216</v>
      </c>
      <c r="G140" s="225"/>
      <c r="H140" s="228">
        <v>49.43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129</v>
      </c>
      <c r="AU140" s="234" t="s">
        <v>79</v>
      </c>
      <c r="AV140" s="13" t="s">
        <v>79</v>
      </c>
      <c r="AW140" s="13" t="s">
        <v>31</v>
      </c>
      <c r="AX140" s="13" t="s">
        <v>75</v>
      </c>
      <c r="AY140" s="234" t="s">
        <v>109</v>
      </c>
    </row>
    <row r="141" s="2" customFormat="1" ht="14.4" customHeight="1">
      <c r="A141" s="38"/>
      <c r="B141" s="39"/>
      <c r="C141" s="205" t="s">
        <v>222</v>
      </c>
      <c r="D141" s="205" t="s">
        <v>112</v>
      </c>
      <c r="E141" s="206" t="s">
        <v>223</v>
      </c>
      <c r="F141" s="207" t="s">
        <v>224</v>
      </c>
      <c r="G141" s="208" t="s">
        <v>115</v>
      </c>
      <c r="H141" s="209">
        <v>3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41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116</v>
      </c>
      <c r="AT141" s="217" t="s">
        <v>112</v>
      </c>
      <c r="AU141" s="217" t="s">
        <v>79</v>
      </c>
      <c r="AY141" s="17" t="s">
        <v>109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75</v>
      </c>
      <c r="BK141" s="218">
        <f>ROUND(I141*H141,2)</f>
        <v>0</v>
      </c>
      <c r="BL141" s="17" t="s">
        <v>116</v>
      </c>
      <c r="BM141" s="217" t="s">
        <v>225</v>
      </c>
    </row>
    <row r="142" s="2" customFormat="1">
      <c r="A142" s="38"/>
      <c r="B142" s="39"/>
      <c r="C142" s="40"/>
      <c r="D142" s="219" t="s">
        <v>118</v>
      </c>
      <c r="E142" s="40"/>
      <c r="F142" s="220" t="s">
        <v>226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118</v>
      </c>
      <c r="AU142" s="17" t="s">
        <v>79</v>
      </c>
    </row>
    <row r="143" s="15" customFormat="1">
      <c r="A143" s="15"/>
      <c r="B143" s="257"/>
      <c r="C143" s="258"/>
      <c r="D143" s="219" t="s">
        <v>129</v>
      </c>
      <c r="E143" s="259" t="s">
        <v>19</v>
      </c>
      <c r="F143" s="260" t="s">
        <v>227</v>
      </c>
      <c r="G143" s="258"/>
      <c r="H143" s="259" t="s">
        <v>19</v>
      </c>
      <c r="I143" s="261"/>
      <c r="J143" s="258"/>
      <c r="K143" s="258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129</v>
      </c>
      <c r="AU143" s="266" t="s">
        <v>79</v>
      </c>
      <c r="AV143" s="15" t="s">
        <v>75</v>
      </c>
      <c r="AW143" s="15" t="s">
        <v>31</v>
      </c>
      <c r="AX143" s="15" t="s">
        <v>70</v>
      </c>
      <c r="AY143" s="266" t="s">
        <v>109</v>
      </c>
    </row>
    <row r="144" s="13" customFormat="1">
      <c r="A144" s="13"/>
      <c r="B144" s="224"/>
      <c r="C144" s="225"/>
      <c r="D144" s="219" t="s">
        <v>129</v>
      </c>
      <c r="E144" s="226" t="s">
        <v>19</v>
      </c>
      <c r="F144" s="227" t="s">
        <v>82</v>
      </c>
      <c r="G144" s="225"/>
      <c r="H144" s="228">
        <v>3</v>
      </c>
      <c r="I144" s="229"/>
      <c r="J144" s="225"/>
      <c r="K144" s="225"/>
      <c r="L144" s="230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129</v>
      </c>
      <c r="AU144" s="234" t="s">
        <v>79</v>
      </c>
      <c r="AV144" s="13" t="s">
        <v>79</v>
      </c>
      <c r="AW144" s="13" t="s">
        <v>31</v>
      </c>
      <c r="AX144" s="13" t="s">
        <v>75</v>
      </c>
      <c r="AY144" s="234" t="s">
        <v>109</v>
      </c>
    </row>
    <row r="145" s="2" customFormat="1" ht="6.96" customHeight="1">
      <c r="A145" s="38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SmPPjXGn6SkquHaqNmTuBuiJUSpwuz85YqdtR30eml0wLKM+g0EQ9hbEjEtKYD7KnKTH88EXxUqObdWUaQIM+Q==" hashValue="wWCuNIiQPk8lWI4nXMqZSP6DdAJtIgRbij9Fp4lLv0ZxC46IsccRBWXIBPOo9Q1K/GdMwmvtVSg5rV9WfAkqWw==" algorithmName="SHA-512" password="CC35"/>
  <autoFilter ref="C80:K14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trati v úseku V. Šenov - Mikulášovice d.n.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21. 5. 2020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ROUND(J79,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ROUND((SUM(BE79:BE90)),  2)</f>
        <v>0</v>
      </c>
      <c r="G33" s="38"/>
      <c r="H33" s="38"/>
      <c r="I33" s="148">
        <v>0.20999999999999999</v>
      </c>
      <c r="J33" s="147">
        <f>ROUND(((SUM(BE79:BE90))*I33),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42</v>
      </c>
      <c r="F34" s="147">
        <f>ROUND((SUM(BF79:BF90)),  2)</f>
        <v>0</v>
      </c>
      <c r="G34" s="38"/>
      <c r="H34" s="38"/>
      <c r="I34" s="148">
        <v>0.14999999999999999</v>
      </c>
      <c r="J34" s="147">
        <f>ROUND(((SUM(BF79:BF90))*I34),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ROUND((SUM(BG79:BG90)),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ROUND((SUM(BH79:BH90)),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ROUND((SUM(BI79:BI90)),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trati v úseku V. Šenov - Mikulášovice d.n.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2 - Materiál dodávaný objednatelem NEOCEŇOVAT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21. 5. 2020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89</v>
      </c>
      <c r="D57" s="162"/>
      <c r="E57" s="162"/>
      <c r="F57" s="162"/>
      <c r="G57" s="162"/>
      <c r="H57" s="162"/>
      <c r="I57" s="162"/>
      <c r="J57" s="163" t="s">
        <v>90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94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trati v úseku V. Šenov - Mikulášovice d.n.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86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2 - Materiál dodávaný objednatelem NEOCEŇOVAT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21. 5. 2020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77"/>
      <c r="B78" s="178"/>
      <c r="C78" s="179" t="s">
        <v>95</v>
      </c>
      <c r="D78" s="180" t="s">
        <v>55</v>
      </c>
      <c r="E78" s="180" t="s">
        <v>51</v>
      </c>
      <c r="F78" s="180" t="s">
        <v>52</v>
      </c>
      <c r="G78" s="180" t="s">
        <v>96</v>
      </c>
      <c r="H78" s="180" t="s">
        <v>97</v>
      </c>
      <c r="I78" s="180" t="s">
        <v>98</v>
      </c>
      <c r="J78" s="181" t="s">
        <v>90</v>
      </c>
      <c r="K78" s="182" t="s">
        <v>99</v>
      </c>
      <c r="L78" s="183"/>
      <c r="M78" s="92" t="s">
        <v>19</v>
      </c>
      <c r="N78" s="93" t="s">
        <v>40</v>
      </c>
      <c r="O78" s="93" t="s">
        <v>100</v>
      </c>
      <c r="P78" s="93" t="s">
        <v>101</v>
      </c>
      <c r="Q78" s="93" t="s">
        <v>102</v>
      </c>
      <c r="R78" s="93" t="s">
        <v>103</v>
      </c>
      <c r="S78" s="93" t="s">
        <v>104</v>
      </c>
      <c r="T78" s="94" t="s">
        <v>105</v>
      </c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</row>
    <row r="79" s="2" customFormat="1" ht="22.8" customHeight="1">
      <c r="A79" s="38"/>
      <c r="B79" s="39"/>
      <c r="C79" s="99" t="s">
        <v>106</v>
      </c>
      <c r="D79" s="40"/>
      <c r="E79" s="40"/>
      <c r="F79" s="40"/>
      <c r="G79" s="40"/>
      <c r="H79" s="40"/>
      <c r="I79" s="40"/>
      <c r="J79" s="184">
        <f>BK79</f>
        <v>0</v>
      </c>
      <c r="K79" s="40"/>
      <c r="L79" s="44"/>
      <c r="M79" s="95"/>
      <c r="N79" s="185"/>
      <c r="O79" s="96"/>
      <c r="P79" s="186">
        <f>SUM(P80:P90)</f>
        <v>0</v>
      </c>
      <c r="Q79" s="96"/>
      <c r="R79" s="186">
        <f>SUM(R80:R90)</f>
        <v>49.792740000000009</v>
      </c>
      <c r="S79" s="96"/>
      <c r="T79" s="187">
        <f>SUM(T80:T90)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91</v>
      </c>
      <c r="BK79" s="188">
        <f>SUM(BK80:BK90)</f>
        <v>0</v>
      </c>
    </row>
    <row r="80" s="2" customFormat="1" ht="14.4" customHeight="1">
      <c r="A80" s="38"/>
      <c r="B80" s="39"/>
      <c r="C80" s="246" t="s">
        <v>75</v>
      </c>
      <c r="D80" s="246" t="s">
        <v>182</v>
      </c>
      <c r="E80" s="247" t="s">
        <v>229</v>
      </c>
      <c r="F80" s="248" t="s">
        <v>230</v>
      </c>
      <c r="G80" s="249" t="s">
        <v>115</v>
      </c>
      <c r="H80" s="250">
        <v>502</v>
      </c>
      <c r="I80" s="251"/>
      <c r="J80" s="252">
        <f>ROUND(I80*H80,2)</f>
        <v>0</v>
      </c>
      <c r="K80" s="253"/>
      <c r="L80" s="254"/>
      <c r="M80" s="255" t="s">
        <v>19</v>
      </c>
      <c r="N80" s="256" t="s">
        <v>41</v>
      </c>
      <c r="O80" s="84"/>
      <c r="P80" s="215">
        <f>O80*H80</f>
        <v>0</v>
      </c>
      <c r="Q80" s="215">
        <v>0.010030000000000001</v>
      </c>
      <c r="R80" s="215">
        <f>Q80*H80</f>
        <v>5.0350600000000005</v>
      </c>
      <c r="S80" s="215">
        <v>0</v>
      </c>
      <c r="T80" s="21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17" t="s">
        <v>156</v>
      </c>
      <c r="AT80" s="217" t="s">
        <v>182</v>
      </c>
      <c r="AU80" s="217" t="s">
        <v>70</v>
      </c>
      <c r="AY80" s="17" t="s">
        <v>109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7" t="s">
        <v>75</v>
      </c>
      <c r="BK80" s="218">
        <f>ROUND(I80*H80,2)</f>
        <v>0</v>
      </c>
      <c r="BL80" s="17" t="s">
        <v>116</v>
      </c>
      <c r="BM80" s="217" t="s">
        <v>231</v>
      </c>
    </row>
    <row r="81" s="2" customFormat="1">
      <c r="A81" s="38"/>
      <c r="B81" s="39"/>
      <c r="C81" s="40"/>
      <c r="D81" s="219" t="s">
        <v>118</v>
      </c>
      <c r="E81" s="40"/>
      <c r="F81" s="220" t="s">
        <v>230</v>
      </c>
      <c r="G81" s="40"/>
      <c r="H81" s="40"/>
      <c r="I81" s="221"/>
      <c r="J81" s="40"/>
      <c r="K81" s="40"/>
      <c r="L81" s="44"/>
      <c r="M81" s="222"/>
      <c r="N81" s="223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118</v>
      </c>
      <c r="AU81" s="17" t="s">
        <v>70</v>
      </c>
    </row>
    <row r="82" s="13" customFormat="1">
      <c r="A82" s="13"/>
      <c r="B82" s="224"/>
      <c r="C82" s="225"/>
      <c r="D82" s="219" t="s">
        <v>129</v>
      </c>
      <c r="E82" s="226" t="s">
        <v>19</v>
      </c>
      <c r="F82" s="227" t="s">
        <v>232</v>
      </c>
      <c r="G82" s="225"/>
      <c r="H82" s="228">
        <v>502</v>
      </c>
      <c r="I82" s="229"/>
      <c r="J82" s="225"/>
      <c r="K82" s="225"/>
      <c r="L82" s="230"/>
      <c r="M82" s="231"/>
      <c r="N82" s="232"/>
      <c r="O82" s="232"/>
      <c r="P82" s="232"/>
      <c r="Q82" s="232"/>
      <c r="R82" s="232"/>
      <c r="S82" s="232"/>
      <c r="T82" s="23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T82" s="234" t="s">
        <v>129</v>
      </c>
      <c r="AU82" s="234" t="s">
        <v>70</v>
      </c>
      <c r="AV82" s="13" t="s">
        <v>79</v>
      </c>
      <c r="AW82" s="13" t="s">
        <v>31</v>
      </c>
      <c r="AX82" s="13" t="s">
        <v>75</v>
      </c>
      <c r="AY82" s="234" t="s">
        <v>109</v>
      </c>
    </row>
    <row r="83" s="2" customFormat="1" ht="14.4" customHeight="1">
      <c r="A83" s="38"/>
      <c r="B83" s="39"/>
      <c r="C83" s="246" t="s">
        <v>79</v>
      </c>
      <c r="D83" s="246" t="s">
        <v>182</v>
      </c>
      <c r="E83" s="247" t="s">
        <v>233</v>
      </c>
      <c r="F83" s="248" t="s">
        <v>234</v>
      </c>
      <c r="G83" s="249" t="s">
        <v>115</v>
      </c>
      <c r="H83" s="250">
        <v>28</v>
      </c>
      <c r="I83" s="251"/>
      <c r="J83" s="252">
        <f>ROUND(I83*H83,2)</f>
        <v>0</v>
      </c>
      <c r="K83" s="253"/>
      <c r="L83" s="254"/>
      <c r="M83" s="255" t="s">
        <v>19</v>
      </c>
      <c r="N83" s="256" t="s">
        <v>41</v>
      </c>
      <c r="O83" s="84"/>
      <c r="P83" s="215">
        <f>O83*H83</f>
        <v>0</v>
      </c>
      <c r="Q83" s="215">
        <v>0.010030000000000001</v>
      </c>
      <c r="R83" s="215">
        <f>Q83*H83</f>
        <v>0.28084000000000003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156</v>
      </c>
      <c r="AT83" s="217" t="s">
        <v>182</v>
      </c>
      <c r="AU83" s="217" t="s">
        <v>70</v>
      </c>
      <c r="AY83" s="17" t="s">
        <v>109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75</v>
      </c>
      <c r="BK83" s="218">
        <f>ROUND(I83*H83,2)</f>
        <v>0</v>
      </c>
      <c r="BL83" s="17" t="s">
        <v>116</v>
      </c>
      <c r="BM83" s="217" t="s">
        <v>235</v>
      </c>
    </row>
    <row r="84" s="2" customFormat="1">
      <c r="A84" s="38"/>
      <c r="B84" s="39"/>
      <c r="C84" s="40"/>
      <c r="D84" s="219" t="s">
        <v>118</v>
      </c>
      <c r="E84" s="40"/>
      <c r="F84" s="220" t="s">
        <v>234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118</v>
      </c>
      <c r="AU84" s="17" t="s">
        <v>70</v>
      </c>
    </row>
    <row r="85" s="13" customFormat="1">
      <c r="A85" s="13"/>
      <c r="B85" s="224"/>
      <c r="C85" s="225"/>
      <c r="D85" s="219" t="s">
        <v>129</v>
      </c>
      <c r="E85" s="226" t="s">
        <v>19</v>
      </c>
      <c r="F85" s="227" t="s">
        <v>236</v>
      </c>
      <c r="G85" s="225"/>
      <c r="H85" s="228">
        <v>28</v>
      </c>
      <c r="I85" s="229"/>
      <c r="J85" s="225"/>
      <c r="K85" s="225"/>
      <c r="L85" s="230"/>
      <c r="M85" s="231"/>
      <c r="N85" s="232"/>
      <c r="O85" s="232"/>
      <c r="P85" s="232"/>
      <c r="Q85" s="232"/>
      <c r="R85" s="232"/>
      <c r="S85" s="232"/>
      <c r="T85" s="23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4" t="s">
        <v>129</v>
      </c>
      <c r="AU85" s="234" t="s">
        <v>70</v>
      </c>
      <c r="AV85" s="13" t="s">
        <v>79</v>
      </c>
      <c r="AW85" s="13" t="s">
        <v>31</v>
      </c>
      <c r="AX85" s="13" t="s">
        <v>75</v>
      </c>
      <c r="AY85" s="234" t="s">
        <v>109</v>
      </c>
    </row>
    <row r="86" s="2" customFormat="1" ht="14.4" customHeight="1">
      <c r="A86" s="38"/>
      <c r="B86" s="39"/>
      <c r="C86" s="246" t="s">
        <v>82</v>
      </c>
      <c r="D86" s="246" t="s">
        <v>182</v>
      </c>
      <c r="E86" s="247" t="s">
        <v>237</v>
      </c>
      <c r="F86" s="248" t="s">
        <v>238</v>
      </c>
      <c r="G86" s="249" t="s">
        <v>115</v>
      </c>
      <c r="H86" s="250">
        <v>739</v>
      </c>
      <c r="I86" s="251"/>
      <c r="J86" s="252">
        <f>ROUND(I86*H86,2)</f>
        <v>0</v>
      </c>
      <c r="K86" s="253"/>
      <c r="L86" s="254"/>
      <c r="M86" s="255" t="s">
        <v>19</v>
      </c>
      <c r="N86" s="256" t="s">
        <v>41</v>
      </c>
      <c r="O86" s="84"/>
      <c r="P86" s="215">
        <f>O86*H86</f>
        <v>0</v>
      </c>
      <c r="Q86" s="215">
        <v>0.01006</v>
      </c>
      <c r="R86" s="215">
        <f>Q86*H86</f>
        <v>7.4343399999999997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156</v>
      </c>
      <c r="AT86" s="217" t="s">
        <v>182</v>
      </c>
      <c r="AU86" s="217" t="s">
        <v>70</v>
      </c>
      <c r="AY86" s="17" t="s">
        <v>109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75</v>
      </c>
      <c r="BK86" s="218">
        <f>ROUND(I86*H86,2)</f>
        <v>0</v>
      </c>
      <c r="BL86" s="17" t="s">
        <v>116</v>
      </c>
      <c r="BM86" s="217" t="s">
        <v>239</v>
      </c>
    </row>
    <row r="87" s="2" customFormat="1">
      <c r="A87" s="38"/>
      <c r="B87" s="39"/>
      <c r="C87" s="40"/>
      <c r="D87" s="219" t="s">
        <v>118</v>
      </c>
      <c r="E87" s="40"/>
      <c r="F87" s="220" t="s">
        <v>238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118</v>
      </c>
      <c r="AU87" s="17" t="s">
        <v>70</v>
      </c>
    </row>
    <row r="88" s="13" customFormat="1">
      <c r="A88" s="13"/>
      <c r="B88" s="224"/>
      <c r="C88" s="225"/>
      <c r="D88" s="219" t="s">
        <v>129</v>
      </c>
      <c r="E88" s="226" t="s">
        <v>19</v>
      </c>
      <c r="F88" s="227" t="s">
        <v>240</v>
      </c>
      <c r="G88" s="225"/>
      <c r="H88" s="228">
        <v>739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129</v>
      </c>
      <c r="AU88" s="234" t="s">
        <v>70</v>
      </c>
      <c r="AV88" s="13" t="s">
        <v>79</v>
      </c>
      <c r="AW88" s="13" t="s">
        <v>31</v>
      </c>
      <c r="AX88" s="13" t="s">
        <v>75</v>
      </c>
      <c r="AY88" s="234" t="s">
        <v>109</v>
      </c>
    </row>
    <row r="89" s="2" customFormat="1" ht="14.4" customHeight="1">
      <c r="A89" s="38"/>
      <c r="B89" s="39"/>
      <c r="C89" s="246" t="s">
        <v>116</v>
      </c>
      <c r="D89" s="246" t="s">
        <v>182</v>
      </c>
      <c r="E89" s="247" t="s">
        <v>241</v>
      </c>
      <c r="F89" s="248" t="s">
        <v>242</v>
      </c>
      <c r="G89" s="249" t="s">
        <v>115</v>
      </c>
      <c r="H89" s="250">
        <v>10</v>
      </c>
      <c r="I89" s="251"/>
      <c r="J89" s="252">
        <f>ROUND(I89*H89,2)</f>
        <v>0</v>
      </c>
      <c r="K89" s="253"/>
      <c r="L89" s="254"/>
      <c r="M89" s="255" t="s">
        <v>19</v>
      </c>
      <c r="N89" s="256" t="s">
        <v>41</v>
      </c>
      <c r="O89" s="84"/>
      <c r="P89" s="215">
        <f>O89*H89</f>
        <v>0</v>
      </c>
      <c r="Q89" s="215">
        <v>3.70425</v>
      </c>
      <c r="R89" s="215">
        <f>Q89*H89</f>
        <v>37.042500000000004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156</v>
      </c>
      <c r="AT89" s="217" t="s">
        <v>182</v>
      </c>
      <c r="AU89" s="217" t="s">
        <v>70</v>
      </c>
      <c r="AY89" s="17" t="s">
        <v>109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75</v>
      </c>
      <c r="BK89" s="218">
        <f>ROUND(I89*H89,2)</f>
        <v>0</v>
      </c>
      <c r="BL89" s="17" t="s">
        <v>116</v>
      </c>
      <c r="BM89" s="217" t="s">
        <v>243</v>
      </c>
    </row>
    <row r="90" s="2" customFormat="1">
      <c r="A90" s="38"/>
      <c r="B90" s="39"/>
      <c r="C90" s="40"/>
      <c r="D90" s="219" t="s">
        <v>118</v>
      </c>
      <c r="E90" s="40"/>
      <c r="F90" s="220" t="s">
        <v>242</v>
      </c>
      <c r="G90" s="40"/>
      <c r="H90" s="40"/>
      <c r="I90" s="221"/>
      <c r="J90" s="40"/>
      <c r="K90" s="40"/>
      <c r="L90" s="44"/>
      <c r="M90" s="270"/>
      <c r="N90" s="271"/>
      <c r="O90" s="272"/>
      <c r="P90" s="272"/>
      <c r="Q90" s="272"/>
      <c r="R90" s="272"/>
      <c r="S90" s="272"/>
      <c r="T90" s="2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118</v>
      </c>
      <c r="AU90" s="17" t="s">
        <v>70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7c13mrkZ1OOe2c1yBwVT+VG1RCbMK79MhdyWBcPLo2F1SaJg8Ypsy1VQ2DNMD4bP7wN5LikTqi/RIf2Amtq4+Q==" hashValue="sqWYbqDfIPAMmh82bfdigaFUysDHgsvhzpW2YRfgntY/NII4fG+CLNPxzypOEPvjbJjvdj8tljvRHpPOFr7WWQ==" algorithmName="SHA-512" password="CC35"/>
  <autoFilter ref="C78:K9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trati v úseku V. Šenov - Mikulášovice d.n.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244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21. 5. 2020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ROUND(J79,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ROUND((SUM(BE79:BE87)),  2)</f>
        <v>0</v>
      </c>
      <c r="G33" s="38"/>
      <c r="H33" s="38"/>
      <c r="I33" s="148">
        <v>0.20999999999999999</v>
      </c>
      <c r="J33" s="147">
        <f>ROUND(((SUM(BE79:BE87))*I33),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42</v>
      </c>
      <c r="F34" s="147">
        <f>ROUND((SUM(BF79:BF87)),  2)</f>
        <v>0</v>
      </c>
      <c r="G34" s="38"/>
      <c r="H34" s="38"/>
      <c r="I34" s="148">
        <v>0.14999999999999999</v>
      </c>
      <c r="J34" s="147">
        <f>ROUND(((SUM(BF79:BF87))*I34),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ROUND((SUM(BG79:BG87)),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ROUND((SUM(BH79:BH87)),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ROUND((SUM(BI79:BI87)),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trati v úseku V. Šenov - Mikulášovice d.n.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3 -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21. 5. 2020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89</v>
      </c>
      <c r="D57" s="162"/>
      <c r="E57" s="162"/>
      <c r="F57" s="162"/>
      <c r="G57" s="162"/>
      <c r="H57" s="162"/>
      <c r="I57" s="162"/>
      <c r="J57" s="163" t="s">
        <v>90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94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trati v úseku V. Šenov - Mikulášovice d.n.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86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3 - VRN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21. 5. 2020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77"/>
      <c r="B78" s="178"/>
      <c r="C78" s="179" t="s">
        <v>95</v>
      </c>
      <c r="D78" s="180" t="s">
        <v>55</v>
      </c>
      <c r="E78" s="180" t="s">
        <v>51</v>
      </c>
      <c r="F78" s="180" t="s">
        <v>52</v>
      </c>
      <c r="G78" s="180" t="s">
        <v>96</v>
      </c>
      <c r="H78" s="180" t="s">
        <v>97</v>
      </c>
      <c r="I78" s="180" t="s">
        <v>98</v>
      </c>
      <c r="J78" s="181" t="s">
        <v>90</v>
      </c>
      <c r="K78" s="182" t="s">
        <v>99</v>
      </c>
      <c r="L78" s="183"/>
      <c r="M78" s="92" t="s">
        <v>19</v>
      </c>
      <c r="N78" s="93" t="s">
        <v>40</v>
      </c>
      <c r="O78" s="93" t="s">
        <v>100</v>
      </c>
      <c r="P78" s="93" t="s">
        <v>101</v>
      </c>
      <c r="Q78" s="93" t="s">
        <v>102</v>
      </c>
      <c r="R78" s="93" t="s">
        <v>103</v>
      </c>
      <c r="S78" s="93" t="s">
        <v>104</v>
      </c>
      <c r="T78" s="94" t="s">
        <v>105</v>
      </c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</row>
    <row r="79" s="2" customFormat="1" ht="22.8" customHeight="1">
      <c r="A79" s="38"/>
      <c r="B79" s="39"/>
      <c r="C79" s="99" t="s">
        <v>106</v>
      </c>
      <c r="D79" s="40"/>
      <c r="E79" s="40"/>
      <c r="F79" s="40"/>
      <c r="G79" s="40"/>
      <c r="H79" s="40"/>
      <c r="I79" s="40"/>
      <c r="J79" s="184">
        <f>BK79</f>
        <v>0</v>
      </c>
      <c r="K79" s="40"/>
      <c r="L79" s="44"/>
      <c r="M79" s="95"/>
      <c r="N79" s="185"/>
      <c r="O79" s="96"/>
      <c r="P79" s="186">
        <f>SUM(P80:P87)</f>
        <v>0</v>
      </c>
      <c r="Q79" s="96"/>
      <c r="R79" s="186">
        <f>SUM(R80:R87)</f>
        <v>0</v>
      </c>
      <c r="S79" s="96"/>
      <c r="T79" s="187">
        <f>SUM(T80:T87)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91</v>
      </c>
      <c r="BK79" s="188">
        <f>SUM(BK80:BK87)</f>
        <v>0</v>
      </c>
    </row>
    <row r="80" s="2" customFormat="1" ht="14.4" customHeight="1">
      <c r="A80" s="38"/>
      <c r="B80" s="39"/>
      <c r="C80" s="205" t="s">
        <v>75</v>
      </c>
      <c r="D80" s="205" t="s">
        <v>112</v>
      </c>
      <c r="E80" s="206" t="s">
        <v>245</v>
      </c>
      <c r="F80" s="207" t="s">
        <v>246</v>
      </c>
      <c r="G80" s="208" t="s">
        <v>247</v>
      </c>
      <c r="H80" s="209">
        <v>1</v>
      </c>
      <c r="I80" s="210"/>
      <c r="J80" s="211">
        <f>ROUND(I80*H80,2)</f>
        <v>0</v>
      </c>
      <c r="K80" s="212"/>
      <c r="L80" s="44"/>
      <c r="M80" s="213" t="s">
        <v>19</v>
      </c>
      <c r="N80" s="214" t="s">
        <v>41</v>
      </c>
      <c r="O80" s="84"/>
      <c r="P80" s="215">
        <f>O80*H80</f>
        <v>0</v>
      </c>
      <c r="Q80" s="215">
        <v>0</v>
      </c>
      <c r="R80" s="215">
        <f>Q80*H80</f>
        <v>0</v>
      </c>
      <c r="S80" s="215">
        <v>0</v>
      </c>
      <c r="T80" s="21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17" t="s">
        <v>116</v>
      </c>
      <c r="AT80" s="217" t="s">
        <v>112</v>
      </c>
      <c r="AU80" s="217" t="s">
        <v>70</v>
      </c>
      <c r="AY80" s="17" t="s">
        <v>109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7" t="s">
        <v>75</v>
      </c>
      <c r="BK80" s="218">
        <f>ROUND(I80*H80,2)</f>
        <v>0</v>
      </c>
      <c r="BL80" s="17" t="s">
        <v>116</v>
      </c>
      <c r="BM80" s="217" t="s">
        <v>248</v>
      </c>
    </row>
    <row r="81" s="2" customFormat="1">
      <c r="A81" s="38"/>
      <c r="B81" s="39"/>
      <c r="C81" s="40"/>
      <c r="D81" s="219" t="s">
        <v>118</v>
      </c>
      <c r="E81" s="40"/>
      <c r="F81" s="220" t="s">
        <v>246</v>
      </c>
      <c r="G81" s="40"/>
      <c r="H81" s="40"/>
      <c r="I81" s="221"/>
      <c r="J81" s="40"/>
      <c r="K81" s="40"/>
      <c r="L81" s="44"/>
      <c r="M81" s="222"/>
      <c r="N81" s="223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118</v>
      </c>
      <c r="AU81" s="17" t="s">
        <v>70</v>
      </c>
    </row>
    <row r="82" s="2" customFormat="1" ht="14.4" customHeight="1">
      <c r="A82" s="38"/>
      <c r="B82" s="39"/>
      <c r="C82" s="205" t="s">
        <v>79</v>
      </c>
      <c r="D82" s="205" t="s">
        <v>112</v>
      </c>
      <c r="E82" s="206" t="s">
        <v>249</v>
      </c>
      <c r="F82" s="207" t="s">
        <v>250</v>
      </c>
      <c r="G82" s="208" t="s">
        <v>247</v>
      </c>
      <c r="H82" s="209">
        <v>1</v>
      </c>
      <c r="I82" s="210"/>
      <c r="J82" s="211">
        <f>ROUND(I82*H82,2)</f>
        <v>0</v>
      </c>
      <c r="K82" s="212"/>
      <c r="L82" s="44"/>
      <c r="M82" s="213" t="s">
        <v>19</v>
      </c>
      <c r="N82" s="214" t="s">
        <v>41</v>
      </c>
      <c r="O82" s="84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7" t="s">
        <v>116</v>
      </c>
      <c r="AT82" s="217" t="s">
        <v>112</v>
      </c>
      <c r="AU82" s="217" t="s">
        <v>70</v>
      </c>
      <c r="AY82" s="17" t="s">
        <v>109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7" t="s">
        <v>75</v>
      </c>
      <c r="BK82" s="218">
        <f>ROUND(I82*H82,2)</f>
        <v>0</v>
      </c>
      <c r="BL82" s="17" t="s">
        <v>116</v>
      </c>
      <c r="BM82" s="217" t="s">
        <v>251</v>
      </c>
    </row>
    <row r="83" s="2" customFormat="1">
      <c r="A83" s="38"/>
      <c r="B83" s="39"/>
      <c r="C83" s="40"/>
      <c r="D83" s="219" t="s">
        <v>118</v>
      </c>
      <c r="E83" s="40"/>
      <c r="F83" s="220" t="s">
        <v>252</v>
      </c>
      <c r="G83" s="40"/>
      <c r="H83" s="40"/>
      <c r="I83" s="221"/>
      <c r="J83" s="40"/>
      <c r="K83" s="40"/>
      <c r="L83" s="44"/>
      <c r="M83" s="222"/>
      <c r="N83" s="22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118</v>
      </c>
      <c r="AU83" s="17" t="s">
        <v>70</v>
      </c>
    </row>
    <row r="84" s="2" customFormat="1" ht="14.4" customHeight="1">
      <c r="A84" s="38"/>
      <c r="B84" s="39"/>
      <c r="C84" s="205" t="s">
        <v>82</v>
      </c>
      <c r="D84" s="205" t="s">
        <v>112</v>
      </c>
      <c r="E84" s="206" t="s">
        <v>253</v>
      </c>
      <c r="F84" s="207" t="s">
        <v>254</v>
      </c>
      <c r="G84" s="208" t="s">
        <v>247</v>
      </c>
      <c r="H84" s="209">
        <v>1</v>
      </c>
      <c r="I84" s="210"/>
      <c r="J84" s="211">
        <f>ROUND(I84*H84,2)</f>
        <v>0</v>
      </c>
      <c r="K84" s="212"/>
      <c r="L84" s="44"/>
      <c r="M84" s="213" t="s">
        <v>19</v>
      </c>
      <c r="N84" s="214" t="s">
        <v>41</v>
      </c>
      <c r="O84" s="8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7" t="s">
        <v>116</v>
      </c>
      <c r="AT84" s="217" t="s">
        <v>112</v>
      </c>
      <c r="AU84" s="217" t="s">
        <v>70</v>
      </c>
      <c r="AY84" s="17" t="s">
        <v>109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75</v>
      </c>
      <c r="BK84" s="218">
        <f>ROUND(I84*H84,2)</f>
        <v>0</v>
      </c>
      <c r="BL84" s="17" t="s">
        <v>116</v>
      </c>
      <c r="BM84" s="217" t="s">
        <v>255</v>
      </c>
    </row>
    <row r="85" s="2" customFormat="1">
      <c r="A85" s="38"/>
      <c r="B85" s="39"/>
      <c r="C85" s="40"/>
      <c r="D85" s="219" t="s">
        <v>118</v>
      </c>
      <c r="E85" s="40"/>
      <c r="F85" s="220" t="s">
        <v>254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118</v>
      </c>
      <c r="AU85" s="17" t="s">
        <v>70</v>
      </c>
    </row>
    <row r="86" s="2" customFormat="1" ht="37.8" customHeight="1">
      <c r="A86" s="38"/>
      <c r="B86" s="39"/>
      <c r="C86" s="205" t="s">
        <v>116</v>
      </c>
      <c r="D86" s="205" t="s">
        <v>112</v>
      </c>
      <c r="E86" s="206" t="s">
        <v>256</v>
      </c>
      <c r="F86" s="207" t="s">
        <v>257</v>
      </c>
      <c r="G86" s="208" t="s">
        <v>247</v>
      </c>
      <c r="H86" s="209">
        <v>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41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116</v>
      </c>
      <c r="AT86" s="217" t="s">
        <v>112</v>
      </c>
      <c r="AU86" s="217" t="s">
        <v>70</v>
      </c>
      <c r="AY86" s="17" t="s">
        <v>109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75</v>
      </c>
      <c r="BK86" s="218">
        <f>ROUND(I86*H86,2)</f>
        <v>0</v>
      </c>
      <c r="BL86" s="17" t="s">
        <v>116</v>
      </c>
      <c r="BM86" s="217" t="s">
        <v>258</v>
      </c>
    </row>
    <row r="87" s="2" customFormat="1">
      <c r="A87" s="38"/>
      <c r="B87" s="39"/>
      <c r="C87" s="40"/>
      <c r="D87" s="219" t="s">
        <v>118</v>
      </c>
      <c r="E87" s="40"/>
      <c r="F87" s="220" t="s">
        <v>257</v>
      </c>
      <c r="G87" s="40"/>
      <c r="H87" s="40"/>
      <c r="I87" s="221"/>
      <c r="J87" s="40"/>
      <c r="K87" s="40"/>
      <c r="L87" s="44"/>
      <c r="M87" s="270"/>
      <c r="N87" s="271"/>
      <c r="O87" s="272"/>
      <c r="P87" s="272"/>
      <c r="Q87" s="272"/>
      <c r="R87" s="272"/>
      <c r="S87" s="272"/>
      <c r="T87" s="273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118</v>
      </c>
      <c r="AU87" s="17" t="s">
        <v>70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WqrVHEIiLr9lgN5FBJftt3L35eFOzXgJNaUqchhUyVS1Uzee2C5Nj+xeYzXGNtm0DZh7UuW5HAbOjDO0q0P2lg==" hashValue="cdt6VUPlUAI6eEFZ7q8kO/ZdK6Xy/TlKVuUJdx/D8ANW87+LTAmYJ7Cjjwcrj4Vj0gGfjrcgwDKakinLpdZGcg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2020-11-30T10:58:19Z</dcterms:created>
  <dcterms:modified xsi:type="dcterms:W3CDTF">2020-11-30T10:58:22Z</dcterms:modified>
</cp:coreProperties>
</file>